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4\Desktop\ОПОП с 01.09.2023\НА САЙТ\Подраздел Образование\2.Описание образовательных программ\Учебные планы\23.01.06\"/>
    </mc:Choice>
  </mc:AlternateContent>
  <xr:revisionPtr revIDLastSave="0" documentId="13_ncr:1_{012A1A15-3806-485A-A12D-92E5B97C700E}" xr6:coauthVersionLast="45" xr6:coauthVersionMax="45" xr10:uidLastSave="{00000000-0000-0000-0000-000000000000}"/>
  <bookViews>
    <workbookView xWindow="3890" yWindow="9510" windowWidth="26380" windowHeight="17170" xr2:uid="{00000000-000D-0000-FFFF-FFFF00000000}"/>
  </bookViews>
  <sheets>
    <sheet name="Лист1" sheetId="1" r:id="rId1"/>
  </sheets>
  <definedNames>
    <definedName name="_ftn1" localSheetId="0">Лист1!#REF!</definedName>
    <definedName name="_ftnref1" localSheetId="0">Лист1!$C$1</definedName>
    <definedName name="_xlnm.Print_Area" localSheetId="0">Лист1!$A$1:$R$66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7" i="1" l="1"/>
  <c r="R57" i="1"/>
  <c r="I37" i="1"/>
  <c r="J37" i="1"/>
  <c r="K37" i="1"/>
  <c r="L37" i="1"/>
  <c r="M37" i="1"/>
  <c r="N37" i="1"/>
  <c r="O37" i="1"/>
  <c r="P37" i="1"/>
  <c r="Q37" i="1"/>
  <c r="R37" i="1"/>
  <c r="H37" i="1"/>
  <c r="I26" i="1"/>
  <c r="J26" i="1"/>
  <c r="K26" i="1"/>
  <c r="L26" i="1"/>
  <c r="M26" i="1"/>
  <c r="N26" i="1"/>
  <c r="O26" i="1"/>
  <c r="P26" i="1"/>
  <c r="Q26" i="1"/>
  <c r="R26" i="1"/>
  <c r="H26" i="1"/>
  <c r="I21" i="1"/>
  <c r="J21" i="1"/>
  <c r="K21" i="1"/>
  <c r="L21" i="1"/>
  <c r="M21" i="1"/>
  <c r="N21" i="1"/>
  <c r="O21" i="1"/>
  <c r="P21" i="1"/>
  <c r="Q21" i="1"/>
  <c r="R21" i="1"/>
  <c r="H21" i="1"/>
  <c r="K43" i="1" l="1"/>
  <c r="Q6" i="1" l="1"/>
  <c r="J16" i="1" l="1"/>
  <c r="O16" i="1"/>
  <c r="F25" i="1"/>
  <c r="H25" i="1"/>
  <c r="I16" i="1" l="1"/>
  <c r="H24" i="1" l="1"/>
  <c r="F24" i="1" s="1"/>
  <c r="H23" i="1"/>
  <c r="F23" i="1" s="1"/>
  <c r="H22" i="1"/>
  <c r="G21" i="1"/>
  <c r="P16" i="1"/>
  <c r="H19" i="1"/>
  <c r="F19" i="1" s="1"/>
  <c r="H18" i="1"/>
  <c r="F18" i="1" s="1"/>
  <c r="H17" i="1"/>
  <c r="F17" i="1" s="1"/>
  <c r="R16" i="1"/>
  <c r="Q16" i="1"/>
  <c r="N16" i="1"/>
  <c r="M16" i="1"/>
  <c r="L16" i="1"/>
  <c r="K16" i="1"/>
  <c r="G16" i="1"/>
  <c r="H15" i="1"/>
  <c r="F15" i="1" s="1"/>
  <c r="F14" i="1"/>
  <c r="H13" i="1"/>
  <c r="F13" i="1" s="1"/>
  <c r="H12" i="1"/>
  <c r="F12" i="1" s="1"/>
  <c r="H11" i="1"/>
  <c r="F11" i="1" s="1"/>
  <c r="H10" i="1"/>
  <c r="F10" i="1" s="1"/>
  <c r="H9" i="1"/>
  <c r="F9" i="1" s="1"/>
  <c r="H20" i="1"/>
  <c r="F20" i="1" s="1"/>
  <c r="I7" i="1"/>
  <c r="R7" i="1"/>
  <c r="P7" i="1"/>
  <c r="O7" i="1"/>
  <c r="N7" i="1"/>
  <c r="M7" i="1"/>
  <c r="L7" i="1"/>
  <c r="J7" i="1"/>
  <c r="G6" i="1"/>
  <c r="K6" i="1" l="1"/>
  <c r="H16" i="1"/>
  <c r="F16" i="1" s="1"/>
  <c r="L6" i="1"/>
  <c r="O6" i="1"/>
  <c r="M6" i="1"/>
  <c r="N6" i="1"/>
  <c r="R6" i="1"/>
  <c r="I6" i="1"/>
  <c r="J6" i="1"/>
  <c r="F21" i="1"/>
  <c r="P6" i="1"/>
  <c r="H8" i="1"/>
  <c r="F22" i="1"/>
  <c r="H43" i="1"/>
  <c r="H57" i="1" s="1"/>
  <c r="H40" i="1"/>
  <c r="F40" i="1" s="1"/>
  <c r="H38" i="1"/>
  <c r="F38" i="1" s="1"/>
  <c r="H29" i="1"/>
  <c r="H27" i="1"/>
  <c r="G43" i="1"/>
  <c r="I43" i="1"/>
  <c r="I57" i="1" s="1"/>
  <c r="J43" i="1"/>
  <c r="J57" i="1" s="1"/>
  <c r="L43" i="1"/>
  <c r="L57" i="1" s="1"/>
  <c r="M43" i="1"/>
  <c r="M57" i="1" s="1"/>
  <c r="N43" i="1"/>
  <c r="N57" i="1" s="1"/>
  <c r="O43" i="1"/>
  <c r="O57" i="1" s="1"/>
  <c r="P43" i="1"/>
  <c r="P57" i="1" s="1"/>
  <c r="Q43" i="1"/>
  <c r="Q57" i="1" s="1"/>
  <c r="R43" i="1"/>
  <c r="H6" i="1" l="1"/>
  <c r="F6" i="1" s="1"/>
  <c r="H7" i="1"/>
  <c r="F8" i="1"/>
  <c r="I52" i="1"/>
  <c r="J52" i="1"/>
  <c r="L52" i="1"/>
  <c r="M52" i="1"/>
  <c r="M62" i="1" s="1"/>
  <c r="N52" i="1"/>
  <c r="N62" i="1" s="1"/>
  <c r="O52" i="1"/>
  <c r="O62" i="1" s="1"/>
  <c r="P52" i="1"/>
  <c r="P62" i="1" s="1"/>
  <c r="Q52" i="1"/>
  <c r="Q62" i="1" s="1"/>
  <c r="R52" i="1"/>
  <c r="R62" i="1" s="1"/>
  <c r="G52" i="1"/>
  <c r="H53" i="1"/>
  <c r="H52" i="1" s="1"/>
  <c r="H50" i="1"/>
  <c r="I50" i="1"/>
  <c r="J50" i="1"/>
  <c r="K50" i="1"/>
  <c r="M50" i="1"/>
  <c r="N50" i="1"/>
  <c r="O50" i="1"/>
  <c r="P50" i="1"/>
  <c r="G50" i="1"/>
  <c r="G37" i="1"/>
  <c r="K54" i="1"/>
  <c r="K45" i="1"/>
  <c r="K44" i="1"/>
  <c r="F7" i="1" l="1"/>
  <c r="K53" i="1"/>
  <c r="K52" i="1" s="1"/>
  <c r="F52" i="1"/>
  <c r="F50" i="1"/>
  <c r="H59" i="1"/>
  <c r="K49" i="1"/>
  <c r="J36" i="1"/>
  <c r="J49" i="1"/>
  <c r="J35" i="1" l="1"/>
  <c r="K35" i="1"/>
  <c r="K34" i="1" s="1"/>
  <c r="H58" i="1"/>
  <c r="J34" i="1"/>
  <c r="F43" i="1" l="1"/>
  <c r="N63" i="1"/>
  <c r="O63" i="1"/>
  <c r="P63" i="1"/>
  <c r="Q63" i="1"/>
  <c r="R63" i="1"/>
  <c r="M63" i="1"/>
  <c r="H49" i="1"/>
  <c r="I49" i="1"/>
  <c r="M49" i="1"/>
  <c r="N49" i="1"/>
  <c r="O49" i="1"/>
  <c r="P49" i="1"/>
  <c r="Q49" i="1"/>
  <c r="R49" i="1"/>
  <c r="N36" i="1"/>
  <c r="O36" i="1"/>
  <c r="P36" i="1"/>
  <c r="Q36" i="1"/>
  <c r="R36" i="1"/>
  <c r="M36" i="1"/>
  <c r="N67" i="1" l="1"/>
  <c r="N68" i="1" s="1"/>
  <c r="R67" i="1"/>
  <c r="R68" i="1" s="1"/>
  <c r="M67" i="1"/>
  <c r="M68" i="1" s="1"/>
  <c r="Q67" i="1"/>
  <c r="Q68" i="1" s="1"/>
  <c r="P67" i="1"/>
  <c r="P68" i="1" s="1"/>
  <c r="R35" i="1"/>
  <c r="R34" i="1" s="1"/>
  <c r="R61" i="1" s="1"/>
  <c r="P35" i="1"/>
  <c r="P34" i="1" s="1"/>
  <c r="P61" i="1" s="1"/>
  <c r="N35" i="1"/>
  <c r="N34" i="1" s="1"/>
  <c r="N61" i="1" s="1"/>
  <c r="Q35" i="1"/>
  <c r="Q34" i="1" s="1"/>
  <c r="Q61" i="1" s="1"/>
  <c r="O35" i="1"/>
  <c r="O34" i="1" s="1"/>
  <c r="O61" i="1" s="1"/>
  <c r="M35" i="1"/>
  <c r="M34" i="1" s="1"/>
  <c r="M61" i="1" s="1"/>
  <c r="G49" i="1"/>
  <c r="F49" i="1" s="1"/>
  <c r="I36" i="1"/>
  <c r="H36" i="1" s="1"/>
  <c r="G26" i="1"/>
  <c r="G57" i="1" s="1"/>
  <c r="H35" i="1" l="1"/>
  <c r="H34" i="1" s="1"/>
  <c r="I35" i="1"/>
  <c r="I34" i="1" s="1"/>
  <c r="O67" i="1"/>
  <c r="O68" i="1" s="1"/>
  <c r="G36" i="1"/>
  <c r="F37" i="1"/>
  <c r="F26" i="1"/>
  <c r="F57" i="1" l="1"/>
  <c r="F60" i="1" s="1"/>
  <c r="G35" i="1"/>
  <c r="F36" i="1"/>
  <c r="G34" i="1" l="1"/>
  <c r="F34" i="1" s="1"/>
  <c r="F35" i="1"/>
</calcChain>
</file>

<file path=xl/sharedStrings.xml><?xml version="1.0" encoding="utf-8"?>
<sst xmlns="http://schemas.openxmlformats.org/spreadsheetml/2006/main" count="129" uniqueCount="124">
  <si>
    <t>Индекс</t>
  </si>
  <si>
    <t>Наименование циклов, разделов, дисциплин, профессиональных модулей, МДК, практик</t>
  </si>
  <si>
    <t>I курс</t>
  </si>
  <si>
    <t>II курс</t>
  </si>
  <si>
    <t>III курс</t>
  </si>
  <si>
    <t>1 семестр
17 недель</t>
  </si>
  <si>
    <t>2 семестр 
23 недели</t>
  </si>
  <si>
    <t>3 семестр
15 недель</t>
  </si>
  <si>
    <t>4 семестр
13 недель</t>
  </si>
  <si>
    <t>5 семестр
7,7 недели</t>
  </si>
  <si>
    <t>6 семестр
1,3 недель</t>
  </si>
  <si>
    <t>Распределение обязательной нагрузки по курсам и семестрам
 (час. в семестр)</t>
  </si>
  <si>
    <t>О.00</t>
  </si>
  <si>
    <t>Общеобразовательные учебные дисциплины</t>
  </si>
  <si>
    <t>ОУД</t>
  </si>
  <si>
    <t>Общие учебные дисциплины</t>
  </si>
  <si>
    <t>ОУД.01</t>
  </si>
  <si>
    <t xml:space="preserve">Русский язык  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</si>
  <si>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</si>
  <si>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</si>
  <si>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</si>
  <si>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</si>
  <si>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</si>
  <si>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</si>
  <si>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</si>
  <si>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 xml:space="preserve">История </t>
  </si>
  <si>
    <t>ОУД.06</t>
  </si>
  <si>
    <t>Физическая культура</t>
  </si>
  <si>
    <t>ОУД.07</t>
  </si>
  <si>
    <t>ОБЖ</t>
  </si>
  <si>
    <t>ОУД.08</t>
  </si>
  <si>
    <t>Астрономия</t>
  </si>
  <si>
    <t>Дисциплины по выбору из обязательных предметных областей</t>
  </si>
  <si>
    <t>Информатика</t>
  </si>
  <si>
    <t>ОУД.10</t>
  </si>
  <si>
    <t>Физика</t>
  </si>
  <si>
    <t>ОУД.11</t>
  </si>
  <si>
    <t>ОУД.12</t>
  </si>
  <si>
    <t>Обществознание</t>
  </si>
  <si>
    <t>УД.00</t>
  </si>
  <si>
    <t>Дополнительные учебные дисциплины</t>
  </si>
  <si>
    <t>УД.01</t>
  </si>
  <si>
    <t>УД.02</t>
  </si>
  <si>
    <t>ОП.00</t>
  </si>
  <si>
    <t xml:space="preserve">Общепрофессиональный цикл </t>
  </si>
  <si>
    <t>ОП.01</t>
  </si>
  <si>
    <t xml:space="preserve">Слесарное дело </t>
  </si>
  <si>
    <t>ОП.02</t>
  </si>
  <si>
    <t>Материаловедение</t>
  </si>
  <si>
    <t>ОП.03</t>
  </si>
  <si>
    <t>ОП.04</t>
  </si>
  <si>
    <t>Электротехника</t>
  </si>
  <si>
    <t>ОП.05</t>
  </si>
  <si>
    <t>ОП.06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</si>
  <si>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</si>
  <si>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</si>
  <si>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</si>
  <si>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</si>
  <si>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</si>
  <si>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</si>
  <si>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</si>
  <si>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</si>
  <si>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ПП.01</t>
  </si>
  <si>
    <t>Производственная практика</t>
  </si>
  <si>
    <t>ПМ.02</t>
  </si>
  <si>
    <t>МДК.02.01</t>
  </si>
  <si>
    <t>УП.02</t>
  </si>
  <si>
    <t>ПП.02</t>
  </si>
  <si>
    <t>ФК.00</t>
  </si>
  <si>
    <t xml:space="preserve">Физическая культура </t>
  </si>
  <si>
    <t>Всего</t>
  </si>
  <si>
    <t>ПА.00</t>
  </si>
  <si>
    <t>Промежуточная аттестация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</si>
  <si>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</si>
  <si>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</si>
  <si>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</si>
  <si>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</si>
  <si>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</si>
  <si>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зачетов</t>
  </si>
  <si>
    <t>произв. Практики</t>
  </si>
  <si>
    <t>дифф. Зачетов</t>
  </si>
  <si>
    <t>Формы промежуточной аттестации</t>
  </si>
  <si>
    <t>З</t>
  </si>
  <si>
    <t>ДЗ</t>
  </si>
  <si>
    <t>Э</t>
  </si>
  <si>
    <t>6 кэ</t>
  </si>
  <si>
    <t>Объем образовательной нагрузки</t>
  </si>
  <si>
    <t>Учебная нагрузка, час.</t>
  </si>
  <si>
    <t>самостоятельная учебная работа</t>
  </si>
  <si>
    <t>Нагрузка во взаимодействии с преподавателем</t>
  </si>
  <si>
    <t>Всего занятий</t>
  </si>
  <si>
    <t>По учебным дисциплинам и МДК</t>
  </si>
  <si>
    <t>Промежуточная аттестация и ГИА</t>
  </si>
  <si>
    <t>Теоретического обучения (лекций, семинаров, уроков и т.п.)</t>
  </si>
  <si>
    <t xml:space="preserve">Лабораторных и практических занятий </t>
  </si>
  <si>
    <t>Основы технического черчения</t>
  </si>
  <si>
    <t>Основы технической механики и гидравлики</t>
  </si>
  <si>
    <t>ОП.07</t>
  </si>
  <si>
    <t>Основы законодательства в сфере дорожного движения</t>
  </si>
  <si>
    <t>Осуществление технического обслуживания и ремонта дорожных и строительных машин</t>
  </si>
  <si>
    <t>Устройство, техническое обслуживание и текущий ремонт дорожных и строительных машин:</t>
  </si>
  <si>
    <t>-устройство тракторов</t>
  </si>
  <si>
    <t>-устройство дорожных машин</t>
  </si>
  <si>
    <t>-электрооборудование тракторов и дорожно-строительных машин</t>
  </si>
  <si>
    <t>-эксплуатационные материалы</t>
  </si>
  <si>
    <t>-техническое обслуживание и ремонт дорожно-строительных машин и тракторов</t>
  </si>
  <si>
    <t>- техническое обслуживание и ремонт дорожно-строительных машин и тракторов</t>
  </si>
  <si>
    <t>Обеспечение производства дорожно-строительных работ</t>
  </si>
  <si>
    <t>Управление и технология выполнения работ</t>
  </si>
  <si>
    <t xml:space="preserve">-технология производства работ </t>
  </si>
  <si>
    <t>Учебная практика в том числе:</t>
  </si>
  <si>
    <t>- получение навыков работы на ДСМ</t>
  </si>
  <si>
    <t>индивидуальное вождение трактора                                                                                                                                                                                                                                                              (соответствующей категории)</t>
  </si>
  <si>
    <t>Учебная практика, в том числе:</t>
  </si>
  <si>
    <t>По практикам производственной 
и учебной</t>
  </si>
  <si>
    <t>Основы проектной и исследовательской деятельности</t>
  </si>
  <si>
    <t>УД.03</t>
  </si>
  <si>
    <t>Психология общения</t>
  </si>
  <si>
    <t>ОУД.9</t>
  </si>
  <si>
    <t>УД. 04</t>
  </si>
  <si>
    <t>итого</t>
  </si>
  <si>
    <t>Биология</t>
  </si>
  <si>
    <t>География</t>
  </si>
  <si>
    <t>Химия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</si>
</sst>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9"/>
  <sheetViews>
    <sheetView tabSelected="1" zoomScaleNormal="10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25" sqref="B25"/>
    </sheetView>
  </sheetViews>
  <sheetFormatPr defaultColWidth="9.1796875" defaultRowHeight="14.5" x14ac:dyDescent="0.35"/>
  <cols>
    <col min="1" max="1" width="10" style="1" customWidth="1"/>
    <col min="2" max="2" width="38.81640625" style="1" customWidth="1"/>
    <col min="3" max="3" width="3.81640625" style="1" customWidth="1"/>
    <col min="4" max="4" width="3.54296875" style="1" customWidth="1"/>
    <col min="5" max="5" width="4.453125" style="1" customWidth="1"/>
    <col min="6" max="12" width="7.26953125" style="1" customWidth="1"/>
    <col min="13" max="18" width="9.1796875" style="1" customWidth="1"/>
    <col min="19" max="16384" width="9.1796875" style="1"/>
  </cols>
  <sheetData>
    <row r="1" spans="1:19" ht="24.75" customHeight="1" x14ac:dyDescent="0.35">
      <c r="A1" s="50" t="s">
        <v>0</v>
      </c>
      <c r="B1" s="49" t="s">
        <v>1</v>
      </c>
      <c r="C1" s="50" t="s">
        <v>81</v>
      </c>
      <c r="D1" s="50"/>
      <c r="E1" s="50"/>
      <c r="F1" s="50" t="s">
        <v>86</v>
      </c>
      <c r="G1" s="49" t="s">
        <v>87</v>
      </c>
      <c r="H1" s="49"/>
      <c r="I1" s="49"/>
      <c r="J1" s="49"/>
      <c r="K1" s="49"/>
      <c r="L1" s="49"/>
      <c r="M1" s="49" t="s">
        <v>11</v>
      </c>
      <c r="N1" s="49"/>
      <c r="O1" s="49"/>
      <c r="P1" s="49"/>
      <c r="Q1" s="49"/>
      <c r="R1" s="49"/>
      <c r="S1" s="18"/>
    </row>
    <row r="2" spans="1:19" ht="28.5" customHeight="1" x14ac:dyDescent="0.35">
      <c r="A2" s="50"/>
      <c r="B2" s="49"/>
      <c r="C2" s="50"/>
      <c r="D2" s="50"/>
      <c r="E2" s="50"/>
      <c r="F2" s="50"/>
      <c r="G2" s="50" t="s">
        <v>88</v>
      </c>
      <c r="H2" s="49" t="s">
        <v>89</v>
      </c>
      <c r="I2" s="49"/>
      <c r="J2" s="49"/>
      <c r="K2" s="49"/>
      <c r="L2" s="49"/>
      <c r="M2" s="49" t="s">
        <v>2</v>
      </c>
      <c r="N2" s="49"/>
      <c r="O2" s="49" t="s">
        <v>3</v>
      </c>
      <c r="P2" s="49"/>
      <c r="Q2" s="49" t="s">
        <v>4</v>
      </c>
      <c r="R2" s="49"/>
      <c r="S2" s="18"/>
    </row>
    <row r="3" spans="1:19" ht="40.5" customHeight="1" x14ac:dyDescent="0.35">
      <c r="A3" s="50"/>
      <c r="B3" s="49"/>
      <c r="C3" s="50"/>
      <c r="D3" s="50"/>
      <c r="E3" s="50"/>
      <c r="F3" s="50"/>
      <c r="G3" s="50"/>
      <c r="H3" s="50" t="s">
        <v>90</v>
      </c>
      <c r="I3" s="49" t="s">
        <v>91</v>
      </c>
      <c r="J3" s="49"/>
      <c r="K3" s="50" t="s">
        <v>114</v>
      </c>
      <c r="L3" s="50" t="s">
        <v>92</v>
      </c>
      <c r="M3" s="50" t="s">
        <v>5</v>
      </c>
      <c r="N3" s="50" t="s">
        <v>6</v>
      </c>
      <c r="O3" s="50" t="s">
        <v>7</v>
      </c>
      <c r="P3" s="50" t="s">
        <v>8</v>
      </c>
      <c r="Q3" s="50" t="s">
        <v>9</v>
      </c>
      <c r="R3" s="50" t="s">
        <v>10</v>
      </c>
      <c r="S3" s="18"/>
    </row>
    <row r="4" spans="1:19" ht="114.75" customHeight="1" x14ac:dyDescent="0.35">
      <c r="A4" s="50"/>
      <c r="B4" s="49"/>
      <c r="C4" s="50"/>
      <c r="D4" s="50"/>
      <c r="E4" s="50"/>
      <c r="F4" s="50"/>
      <c r="G4" s="50"/>
      <c r="H4" s="50"/>
      <c r="I4" s="50" t="s">
        <v>93</v>
      </c>
      <c r="J4" s="50" t="s">
        <v>94</v>
      </c>
      <c r="K4" s="50"/>
      <c r="L4" s="50"/>
      <c r="M4" s="50"/>
      <c r="N4" s="50"/>
      <c r="O4" s="50"/>
      <c r="P4" s="50"/>
      <c r="Q4" s="50"/>
      <c r="R4" s="50"/>
      <c r="S4" s="18"/>
    </row>
    <row r="5" spans="1:19" x14ac:dyDescent="0.35">
      <c r="A5" s="50"/>
      <c r="B5" s="49"/>
      <c r="C5" s="6" t="s">
        <v>82</v>
      </c>
      <c r="D5" s="6" t="s">
        <v>83</v>
      </c>
      <c r="E5" s="6" t="s">
        <v>84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4"/>
    </row>
    <row r="6" spans="1:19" customFormat="1" ht="23.25" customHeight="1" x14ac:dyDescent="0.35">
      <c r="A6" s="8" t="s">
        <v>12</v>
      </c>
      <c r="B6" s="9" t="s">
        <v>13</v>
      </c>
      <c r="C6" s="8"/>
      <c r="D6" s="8"/>
      <c r="E6" s="8"/>
      <c r="F6" s="8">
        <f>G6+H6</f>
        <v>2052</v>
      </c>
      <c r="G6" s="8">
        <f>G7+G16+G21</f>
        <v>0</v>
      </c>
      <c r="H6" s="8">
        <f>I6+J6</f>
        <v>2052</v>
      </c>
      <c r="I6" s="8">
        <f t="shared" ref="I6:R6" si="0">I7+I16+I21</f>
        <v>1466</v>
      </c>
      <c r="J6" s="8">
        <f t="shared" si="0"/>
        <v>586</v>
      </c>
      <c r="K6" s="8">
        <f t="shared" si="0"/>
        <v>0</v>
      </c>
      <c r="L6" s="8">
        <f t="shared" si="0"/>
        <v>54</v>
      </c>
      <c r="M6" s="8">
        <f t="shared" si="0"/>
        <v>602</v>
      </c>
      <c r="N6" s="8">
        <f t="shared" si="0"/>
        <v>820</v>
      </c>
      <c r="O6" s="8">
        <f t="shared" si="0"/>
        <v>282</v>
      </c>
      <c r="P6" s="8">
        <f t="shared" si="0"/>
        <v>190</v>
      </c>
      <c r="Q6" s="8">
        <f>Q7+Q16+Q21</f>
        <v>122</v>
      </c>
      <c r="R6" s="8">
        <f t="shared" si="0"/>
        <v>36</v>
      </c>
    </row>
    <row r="7" spans="1:19" customFormat="1" x14ac:dyDescent="0.35">
      <c r="A7" s="22" t="s">
        <v>14</v>
      </c>
      <c r="B7" s="23" t="s">
        <v>15</v>
      </c>
      <c r="C7" s="22"/>
      <c r="D7" s="22"/>
      <c r="E7" s="22"/>
      <c r="F7" s="22">
        <f t="shared" ref="F7:F25" si="1">G7+H7</f>
        <v>1283</v>
      </c>
      <c r="G7" s="22">
        <v>0</v>
      </c>
      <c r="H7" s="22">
        <f>SUM(H8:H15)</f>
        <v>1283</v>
      </c>
      <c r="I7" s="22">
        <f>SUM(I8:I15)</f>
        <v>815</v>
      </c>
      <c r="J7" s="22">
        <f>SUM(J8:J15)</f>
        <v>468</v>
      </c>
      <c r="K7" s="22">
        <v>0</v>
      </c>
      <c r="L7" s="22">
        <f>SUM(L8:L15)</f>
        <v>36</v>
      </c>
      <c r="M7" s="22">
        <f>SUM(M8:M15)</f>
        <v>380</v>
      </c>
      <c r="N7" s="22">
        <f>SUM(N8:N15)</f>
        <v>563</v>
      </c>
      <c r="O7" s="22">
        <f>SUM(O8:O15)</f>
        <v>189</v>
      </c>
      <c r="P7" s="22">
        <f>SUM(P8:P15)</f>
        <v>105</v>
      </c>
      <c r="Q7" s="22">
        <v>46</v>
      </c>
      <c r="R7" s="22">
        <f>SUM(R8:R15)</f>
        <v>0</v>
      </c>
      <c r="S7" s="36"/>
    </row>
    <row r="8" spans="1:19" customFormat="1" x14ac:dyDescent="0.35">
      <c r="A8" s="33" t="s">
        <v>16</v>
      </c>
      <c r="B8" s="35" t="s">
        <v>17</v>
      </c>
      <c r="C8" s="33"/>
      <c r="D8" s="33"/>
      <c r="E8" s="33">
        <v>3</v>
      </c>
      <c r="F8" s="33">
        <f t="shared" si="1"/>
        <v>118</v>
      </c>
      <c r="G8" s="33">
        <v>0</v>
      </c>
      <c r="H8" s="33">
        <f>I8+J8</f>
        <v>118</v>
      </c>
      <c r="I8" s="33">
        <v>68</v>
      </c>
      <c r="J8" s="33">
        <v>50</v>
      </c>
      <c r="K8" s="33">
        <v>0</v>
      </c>
      <c r="L8" s="33">
        <v>18</v>
      </c>
      <c r="M8" s="33">
        <v>20</v>
      </c>
      <c r="N8" s="33">
        <v>55</v>
      </c>
      <c r="O8" s="33">
        <v>43</v>
      </c>
      <c r="P8" s="33">
        <v>0</v>
      </c>
      <c r="Q8" s="33">
        <v>0</v>
      </c>
      <c r="R8" s="33">
        <v>0</v>
      </c>
    </row>
    <row r="9" spans="1:19" customFormat="1" x14ac:dyDescent="0.35">
      <c r="A9" s="33" t="s">
        <v>18</v>
      </c>
      <c r="B9" s="35" t="s">
        <v>19</v>
      </c>
      <c r="C9" s="33"/>
      <c r="D9" s="33">
        <v>3</v>
      </c>
      <c r="E9" s="33"/>
      <c r="F9" s="33">
        <f t="shared" si="1"/>
        <v>171</v>
      </c>
      <c r="G9" s="33">
        <v>0</v>
      </c>
      <c r="H9" s="33">
        <f t="shared" ref="H9:H25" si="2">I9+J9</f>
        <v>171</v>
      </c>
      <c r="I9" s="33">
        <v>171</v>
      </c>
      <c r="J9" s="33">
        <v>0</v>
      </c>
      <c r="K9" s="33">
        <v>0</v>
      </c>
      <c r="L9" s="33">
        <v>0</v>
      </c>
      <c r="M9" s="33">
        <v>48</v>
      </c>
      <c r="N9" s="33">
        <v>79</v>
      </c>
      <c r="O9" s="33">
        <v>44</v>
      </c>
      <c r="P9" s="33">
        <v>0</v>
      </c>
      <c r="Q9" s="33">
        <v>0</v>
      </c>
      <c r="R9" s="33">
        <v>0</v>
      </c>
    </row>
    <row r="10" spans="1:19" customFormat="1" x14ac:dyDescent="0.35">
      <c r="A10" s="33" t="s">
        <v>20</v>
      </c>
      <c r="B10" s="35" t="s">
        <v>21</v>
      </c>
      <c r="C10" s="33"/>
      <c r="D10" s="33">
        <v>2</v>
      </c>
      <c r="E10" s="33"/>
      <c r="F10" s="33">
        <f t="shared" si="1"/>
        <v>171</v>
      </c>
      <c r="G10" s="33">
        <v>0</v>
      </c>
      <c r="H10" s="33">
        <f t="shared" si="2"/>
        <v>171</v>
      </c>
      <c r="I10" s="33">
        <v>10</v>
      </c>
      <c r="J10" s="33">
        <v>161</v>
      </c>
      <c r="K10" s="33">
        <v>0</v>
      </c>
      <c r="L10" s="33">
        <v>0</v>
      </c>
      <c r="M10" s="33">
        <v>68</v>
      </c>
      <c r="N10" s="33">
        <v>103</v>
      </c>
      <c r="O10" s="33">
        <v>0</v>
      </c>
      <c r="P10" s="33">
        <v>0</v>
      </c>
      <c r="Q10" s="33">
        <v>0</v>
      </c>
      <c r="R10" s="33">
        <v>0</v>
      </c>
    </row>
    <row r="11" spans="1:19" customFormat="1" x14ac:dyDescent="0.35">
      <c r="A11" s="33" t="s">
        <v>22</v>
      </c>
      <c r="B11" s="35" t="s">
        <v>23</v>
      </c>
      <c r="C11" s="33"/>
      <c r="D11" s="33"/>
      <c r="E11" s="33">
        <v>4</v>
      </c>
      <c r="F11" s="33">
        <f t="shared" si="1"/>
        <v>296</v>
      </c>
      <c r="G11" s="33">
        <v>0</v>
      </c>
      <c r="H11" s="33">
        <f t="shared" si="2"/>
        <v>296</v>
      </c>
      <c r="I11" s="33">
        <v>264</v>
      </c>
      <c r="J11" s="33">
        <v>32</v>
      </c>
      <c r="K11" s="33">
        <v>0</v>
      </c>
      <c r="L11" s="33">
        <v>18</v>
      </c>
      <c r="M11" s="33">
        <v>74</v>
      </c>
      <c r="N11" s="33">
        <v>106</v>
      </c>
      <c r="O11" s="33">
        <v>68</v>
      </c>
      <c r="P11" s="33">
        <v>48</v>
      </c>
      <c r="Q11" s="33">
        <v>0</v>
      </c>
      <c r="R11" s="33">
        <v>0</v>
      </c>
    </row>
    <row r="12" spans="1:19" customFormat="1" x14ac:dyDescent="0.35">
      <c r="A12" s="33" t="s">
        <v>24</v>
      </c>
      <c r="B12" s="35" t="s">
        <v>25</v>
      </c>
      <c r="C12" s="33"/>
      <c r="D12" s="33">
        <v>2</v>
      </c>
      <c r="E12" s="33"/>
      <c r="F12" s="33">
        <f t="shared" si="1"/>
        <v>188</v>
      </c>
      <c r="G12" s="33">
        <v>0</v>
      </c>
      <c r="H12" s="33">
        <f t="shared" si="2"/>
        <v>188</v>
      </c>
      <c r="I12" s="33">
        <v>188</v>
      </c>
      <c r="J12" s="33">
        <v>0</v>
      </c>
      <c r="K12" s="33">
        <v>0</v>
      </c>
      <c r="L12" s="33">
        <v>0</v>
      </c>
      <c r="M12" s="33">
        <v>85</v>
      </c>
      <c r="N12" s="33">
        <v>103</v>
      </c>
      <c r="O12" s="33">
        <v>0</v>
      </c>
      <c r="P12" s="33">
        <v>0</v>
      </c>
      <c r="Q12" s="33">
        <v>0</v>
      </c>
      <c r="R12" s="33">
        <v>0</v>
      </c>
    </row>
    <row r="13" spans="1:19" customFormat="1" x14ac:dyDescent="0.35">
      <c r="A13" s="33" t="s">
        <v>26</v>
      </c>
      <c r="B13" s="35" t="s">
        <v>27</v>
      </c>
      <c r="C13" s="33"/>
      <c r="D13" s="33">
        <v>4</v>
      </c>
      <c r="E13" s="33"/>
      <c r="F13" s="33">
        <f t="shared" si="1"/>
        <v>211</v>
      </c>
      <c r="G13" s="33">
        <v>0</v>
      </c>
      <c r="H13" s="33">
        <f t="shared" si="2"/>
        <v>211</v>
      </c>
      <c r="I13" s="33">
        <v>14</v>
      </c>
      <c r="J13" s="33">
        <v>197</v>
      </c>
      <c r="K13" s="33">
        <v>0</v>
      </c>
      <c r="L13" s="33">
        <v>0</v>
      </c>
      <c r="M13" s="33">
        <v>51</v>
      </c>
      <c r="N13" s="33">
        <v>69</v>
      </c>
      <c r="O13" s="33">
        <v>34</v>
      </c>
      <c r="P13" s="33">
        <v>57</v>
      </c>
      <c r="Q13" s="33">
        <v>0</v>
      </c>
      <c r="R13" s="33">
        <v>0</v>
      </c>
    </row>
    <row r="14" spans="1:19" customFormat="1" x14ac:dyDescent="0.35">
      <c r="A14" s="33" t="s">
        <v>28</v>
      </c>
      <c r="B14" s="35" t="s">
        <v>29</v>
      </c>
      <c r="C14" s="33"/>
      <c r="D14" s="33">
        <v>2</v>
      </c>
      <c r="E14" s="33"/>
      <c r="F14" s="33">
        <f t="shared" si="1"/>
        <v>82</v>
      </c>
      <c r="G14" s="33">
        <v>0</v>
      </c>
      <c r="H14" s="33">
        <v>82</v>
      </c>
      <c r="I14" s="33">
        <v>64</v>
      </c>
      <c r="J14" s="33">
        <v>18</v>
      </c>
      <c r="K14" s="33">
        <v>0</v>
      </c>
      <c r="L14" s="33">
        <v>0</v>
      </c>
      <c r="M14" s="33">
        <v>34</v>
      </c>
      <c r="N14" s="33">
        <v>48</v>
      </c>
      <c r="O14" s="33">
        <v>0</v>
      </c>
      <c r="P14" s="33">
        <v>0</v>
      </c>
      <c r="Q14" s="33">
        <v>0</v>
      </c>
      <c r="R14" s="33">
        <v>0</v>
      </c>
    </row>
    <row r="15" spans="1:19" customFormat="1" x14ac:dyDescent="0.35">
      <c r="A15" s="33" t="s">
        <v>30</v>
      </c>
      <c r="B15" s="35" t="s">
        <v>31</v>
      </c>
      <c r="C15" s="33"/>
      <c r="D15" s="33">
        <v>3</v>
      </c>
      <c r="E15" s="33"/>
      <c r="F15" s="33">
        <f t="shared" si="1"/>
        <v>46</v>
      </c>
      <c r="G15" s="33">
        <v>0</v>
      </c>
      <c r="H15" s="33">
        <f t="shared" si="2"/>
        <v>46</v>
      </c>
      <c r="I15" s="33">
        <v>36</v>
      </c>
      <c r="J15" s="33">
        <v>10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46</v>
      </c>
      <c r="R15" s="33">
        <v>0</v>
      </c>
    </row>
    <row r="16" spans="1:19" customFormat="1" ht="26" x14ac:dyDescent="0.35">
      <c r="A16" s="10"/>
      <c r="B16" s="9" t="s">
        <v>32</v>
      </c>
      <c r="C16" s="8"/>
      <c r="D16" s="8"/>
      <c r="E16" s="8"/>
      <c r="F16" s="8">
        <f t="shared" si="1"/>
        <v>555</v>
      </c>
      <c r="G16" s="8">
        <f>SUM(G17:G19)</f>
        <v>0</v>
      </c>
      <c r="H16" s="8">
        <f>SUM(H17:H20)</f>
        <v>555</v>
      </c>
      <c r="I16" s="8">
        <f>SUM(I17:I20)</f>
        <v>457</v>
      </c>
      <c r="J16" s="8">
        <f>SUM(J17:J20)</f>
        <v>98</v>
      </c>
      <c r="K16" s="8">
        <f>SUM(K17:K19)</f>
        <v>0</v>
      </c>
      <c r="L16" s="8">
        <f>SUM(L17:L19)</f>
        <v>18</v>
      </c>
      <c r="M16" s="8">
        <f>SUM(M17:M19)</f>
        <v>171</v>
      </c>
      <c r="N16" s="8">
        <f>SUM(N17:N19)</f>
        <v>134</v>
      </c>
      <c r="O16" s="8">
        <f>SUM(O17:O20)</f>
        <v>93</v>
      </c>
      <c r="P16" s="8">
        <f>SUM(P17:P20)</f>
        <v>85</v>
      </c>
      <c r="Q16" s="8">
        <f>SUM(Q17:Q19)</f>
        <v>36</v>
      </c>
      <c r="R16" s="8">
        <f>SUM(R17:R19)</f>
        <v>36</v>
      </c>
    </row>
    <row r="17" spans="1:18" customFormat="1" x14ac:dyDescent="0.35">
      <c r="A17" s="33" t="s">
        <v>118</v>
      </c>
      <c r="B17" s="35" t="s">
        <v>33</v>
      </c>
      <c r="C17" s="33"/>
      <c r="D17" s="33">
        <v>2</v>
      </c>
      <c r="E17" s="33"/>
      <c r="F17" s="33">
        <f t="shared" si="1"/>
        <v>144</v>
      </c>
      <c r="G17" s="33">
        <v>0</v>
      </c>
      <c r="H17" s="33">
        <f t="shared" si="2"/>
        <v>144</v>
      </c>
      <c r="I17" s="33">
        <v>68</v>
      </c>
      <c r="J17" s="33">
        <v>76</v>
      </c>
      <c r="K17" s="33">
        <v>0</v>
      </c>
      <c r="L17" s="33">
        <v>0</v>
      </c>
      <c r="M17" s="33">
        <v>89</v>
      </c>
      <c r="N17" s="33">
        <v>55</v>
      </c>
      <c r="O17" s="33">
        <v>0</v>
      </c>
      <c r="P17" s="33">
        <v>0</v>
      </c>
      <c r="Q17" s="33">
        <v>0</v>
      </c>
      <c r="R17" s="33">
        <v>0</v>
      </c>
    </row>
    <row r="18" spans="1:18" customFormat="1" x14ac:dyDescent="0.35">
      <c r="A18" s="33" t="s">
        <v>34</v>
      </c>
      <c r="B18" s="35" t="s">
        <v>35</v>
      </c>
      <c r="C18" s="33"/>
      <c r="D18" s="33"/>
      <c r="E18" s="33">
        <v>3</v>
      </c>
      <c r="F18" s="33">
        <f t="shared" si="1"/>
        <v>208</v>
      </c>
      <c r="G18" s="33">
        <v>0</v>
      </c>
      <c r="H18" s="33">
        <f t="shared" si="2"/>
        <v>208</v>
      </c>
      <c r="I18" s="33">
        <v>186</v>
      </c>
      <c r="J18" s="33">
        <v>22</v>
      </c>
      <c r="K18" s="33">
        <v>0</v>
      </c>
      <c r="L18" s="33">
        <v>18</v>
      </c>
      <c r="M18" s="33">
        <v>82</v>
      </c>
      <c r="N18" s="33">
        <v>79</v>
      </c>
      <c r="O18" s="33">
        <v>47</v>
      </c>
      <c r="P18" s="33">
        <v>0</v>
      </c>
      <c r="Q18" s="33">
        <v>0</v>
      </c>
      <c r="R18" s="33">
        <v>0</v>
      </c>
    </row>
    <row r="19" spans="1:18" customFormat="1" x14ac:dyDescent="0.35">
      <c r="A19" s="33" t="s">
        <v>36</v>
      </c>
      <c r="B19" s="35" t="s">
        <v>38</v>
      </c>
      <c r="C19" s="33"/>
      <c r="D19" s="33">
        <v>4</v>
      </c>
      <c r="E19" s="33"/>
      <c r="F19" s="33">
        <f t="shared" si="1"/>
        <v>171</v>
      </c>
      <c r="G19" s="33">
        <v>0</v>
      </c>
      <c r="H19" s="33">
        <f t="shared" si="2"/>
        <v>171</v>
      </c>
      <c r="I19" s="33">
        <v>171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46</v>
      </c>
      <c r="P19" s="33">
        <v>53</v>
      </c>
      <c r="Q19" s="33">
        <v>36</v>
      </c>
      <c r="R19" s="33">
        <v>36</v>
      </c>
    </row>
    <row r="20" spans="1:18" customFormat="1" x14ac:dyDescent="0.35">
      <c r="A20" s="33" t="s">
        <v>37</v>
      </c>
      <c r="B20" s="35" t="s">
        <v>121</v>
      </c>
      <c r="C20" s="33"/>
      <c r="D20" s="33">
        <v>4</v>
      </c>
      <c r="E20" s="33"/>
      <c r="F20" s="33">
        <f>G20+H20</f>
        <v>32</v>
      </c>
      <c r="G20" s="33">
        <v>0</v>
      </c>
      <c r="H20" s="33">
        <f>I20+J20</f>
        <v>32</v>
      </c>
      <c r="I20" s="33">
        <v>32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42">
        <v>32</v>
      </c>
      <c r="Q20" s="33">
        <v>0</v>
      </c>
      <c r="R20" s="33">
        <v>0</v>
      </c>
    </row>
    <row r="21" spans="1:18" customFormat="1" x14ac:dyDescent="0.35">
      <c r="A21" s="8" t="s">
        <v>39</v>
      </c>
      <c r="B21" s="9" t="s">
        <v>40</v>
      </c>
      <c r="C21" s="8"/>
      <c r="D21" s="8"/>
      <c r="E21" s="8"/>
      <c r="F21" s="8">
        <f t="shared" si="1"/>
        <v>214</v>
      </c>
      <c r="G21" s="8">
        <f>SUM(G22:G24)</f>
        <v>0</v>
      </c>
      <c r="H21" s="8">
        <f>H22+H23+H24+H25</f>
        <v>214</v>
      </c>
      <c r="I21" s="8">
        <f t="shared" ref="I21:R21" si="3">I22+I23+I24+I25</f>
        <v>194</v>
      </c>
      <c r="J21" s="8">
        <f t="shared" si="3"/>
        <v>20</v>
      </c>
      <c r="K21" s="8">
        <f t="shared" si="3"/>
        <v>0</v>
      </c>
      <c r="L21" s="8">
        <f t="shared" si="3"/>
        <v>0</v>
      </c>
      <c r="M21" s="8">
        <f t="shared" si="3"/>
        <v>51</v>
      </c>
      <c r="N21" s="8">
        <f t="shared" si="3"/>
        <v>123</v>
      </c>
      <c r="O21" s="8">
        <f t="shared" si="3"/>
        <v>0</v>
      </c>
      <c r="P21" s="8">
        <f t="shared" si="3"/>
        <v>0</v>
      </c>
      <c r="Q21" s="8">
        <f t="shared" si="3"/>
        <v>40</v>
      </c>
      <c r="R21" s="8">
        <f t="shared" si="3"/>
        <v>0</v>
      </c>
    </row>
    <row r="22" spans="1:18" customFormat="1" x14ac:dyDescent="0.35">
      <c r="A22" s="33" t="s">
        <v>41</v>
      </c>
      <c r="B22" s="35" t="s">
        <v>122</v>
      </c>
      <c r="C22" s="33">
        <v>5</v>
      </c>
      <c r="D22" s="33"/>
      <c r="E22" s="33"/>
      <c r="F22" s="33">
        <f t="shared" si="1"/>
        <v>40</v>
      </c>
      <c r="G22" s="33">
        <v>0</v>
      </c>
      <c r="H22" s="33">
        <f t="shared" si="2"/>
        <v>40</v>
      </c>
      <c r="I22" s="33">
        <v>40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42">
        <v>40</v>
      </c>
      <c r="R22" s="33">
        <v>0</v>
      </c>
    </row>
    <row r="23" spans="1:18" customFormat="1" ht="26" x14ac:dyDescent="0.35">
      <c r="A23" s="33" t="s">
        <v>42</v>
      </c>
      <c r="B23" s="35" t="s">
        <v>115</v>
      </c>
      <c r="C23" s="33"/>
      <c r="D23" s="33">
        <v>2</v>
      </c>
      <c r="E23" s="33"/>
      <c r="F23" s="33">
        <f t="shared" si="1"/>
        <v>40</v>
      </c>
      <c r="G23" s="33">
        <v>0</v>
      </c>
      <c r="H23" s="33">
        <f t="shared" si="2"/>
        <v>40</v>
      </c>
      <c r="I23" s="33">
        <v>40</v>
      </c>
      <c r="J23" s="33">
        <v>0</v>
      </c>
      <c r="K23" s="33">
        <v>0</v>
      </c>
      <c r="L23" s="33">
        <v>0</v>
      </c>
      <c r="M23" s="33">
        <v>17</v>
      </c>
      <c r="N23" s="33">
        <v>23</v>
      </c>
      <c r="O23" s="33">
        <v>0</v>
      </c>
      <c r="P23" s="33">
        <v>0</v>
      </c>
      <c r="Q23" s="33">
        <v>0</v>
      </c>
      <c r="R23" s="33">
        <v>0</v>
      </c>
    </row>
    <row r="24" spans="1:18" customFormat="1" x14ac:dyDescent="0.35">
      <c r="A24" s="33" t="s">
        <v>116</v>
      </c>
      <c r="B24" s="35" t="s">
        <v>117</v>
      </c>
      <c r="C24" s="33">
        <v>2</v>
      </c>
      <c r="D24" s="33"/>
      <c r="E24" s="33"/>
      <c r="F24" s="33">
        <f t="shared" si="1"/>
        <v>20</v>
      </c>
      <c r="G24" s="33">
        <v>0</v>
      </c>
      <c r="H24" s="33">
        <f t="shared" si="2"/>
        <v>20</v>
      </c>
      <c r="I24" s="33">
        <v>20</v>
      </c>
      <c r="J24" s="33">
        <v>0</v>
      </c>
      <c r="K24" s="33">
        <v>0</v>
      </c>
      <c r="L24" s="33">
        <v>0</v>
      </c>
      <c r="M24" s="33">
        <v>0</v>
      </c>
      <c r="N24" s="33">
        <v>20</v>
      </c>
      <c r="O24" s="33">
        <v>0</v>
      </c>
      <c r="P24" s="33">
        <v>0</v>
      </c>
      <c r="Q24" s="33">
        <v>0</v>
      </c>
      <c r="R24" s="33">
        <v>0</v>
      </c>
    </row>
    <row r="25" spans="1:18" customFormat="1" x14ac:dyDescent="0.35">
      <c r="A25" s="37" t="s">
        <v>119</v>
      </c>
      <c r="B25" s="38" t="s">
        <v>123</v>
      </c>
      <c r="C25" s="37"/>
      <c r="D25" s="37">
        <v>2</v>
      </c>
      <c r="E25" s="37"/>
      <c r="F25" s="37">
        <f t="shared" si="1"/>
        <v>114</v>
      </c>
      <c r="G25" s="37">
        <v>0</v>
      </c>
      <c r="H25" s="37">
        <f t="shared" si="2"/>
        <v>114</v>
      </c>
      <c r="I25" s="37">
        <v>94</v>
      </c>
      <c r="J25" s="37">
        <v>20</v>
      </c>
      <c r="K25" s="37">
        <v>0</v>
      </c>
      <c r="L25" s="37">
        <v>0</v>
      </c>
      <c r="M25" s="37">
        <v>34</v>
      </c>
      <c r="N25" s="37">
        <v>80</v>
      </c>
      <c r="O25" s="37">
        <v>0</v>
      </c>
      <c r="P25" s="37">
        <v>0</v>
      </c>
      <c r="Q25" s="37">
        <v>0</v>
      </c>
      <c r="R25" s="37">
        <v>0</v>
      </c>
    </row>
    <row r="26" spans="1:18" x14ac:dyDescent="0.35">
      <c r="A26" s="8" t="s">
        <v>43</v>
      </c>
      <c r="B26" s="9" t="s">
        <v>44</v>
      </c>
      <c r="C26" s="8"/>
      <c r="D26" s="8"/>
      <c r="E26" s="8"/>
      <c r="F26" s="8">
        <f t="shared" ref="F26:F49" si="4">G26+H26</f>
        <v>552</v>
      </c>
      <c r="G26" s="8">
        <f t="shared" ref="G26" si="5">SUM(G27:G33)</f>
        <v>176</v>
      </c>
      <c r="H26" s="8">
        <f>H27+H28+H29+H30+H31+H32+H33</f>
        <v>376</v>
      </c>
      <c r="I26" s="8">
        <f t="shared" ref="I26:R26" si="6">I27+I28+I29+I30+I31+I32+I33</f>
        <v>217</v>
      </c>
      <c r="J26" s="8">
        <f t="shared" si="6"/>
        <v>159</v>
      </c>
      <c r="K26" s="8">
        <f t="shared" si="6"/>
        <v>0</v>
      </c>
      <c r="L26" s="8">
        <f t="shared" si="6"/>
        <v>18</v>
      </c>
      <c r="M26" s="8">
        <f t="shared" si="6"/>
        <v>10</v>
      </c>
      <c r="N26" s="8">
        <f t="shared" si="6"/>
        <v>44</v>
      </c>
      <c r="O26" s="8">
        <f t="shared" si="6"/>
        <v>78</v>
      </c>
      <c r="P26" s="8">
        <f t="shared" si="6"/>
        <v>206</v>
      </c>
      <c r="Q26" s="8">
        <f t="shared" si="6"/>
        <v>38</v>
      </c>
      <c r="R26" s="8">
        <f t="shared" si="6"/>
        <v>0</v>
      </c>
    </row>
    <row r="27" spans="1:18" x14ac:dyDescent="0.35">
      <c r="A27" s="20" t="s">
        <v>45</v>
      </c>
      <c r="B27" s="21" t="s">
        <v>48</v>
      </c>
      <c r="C27" s="20"/>
      <c r="D27" s="20">
        <v>3</v>
      </c>
      <c r="E27" s="20"/>
      <c r="F27" s="20">
        <v>57</v>
      </c>
      <c r="G27" s="20">
        <v>11</v>
      </c>
      <c r="H27" s="20">
        <f t="shared" ref="H27:H29" si="7">I27+J27</f>
        <v>46</v>
      </c>
      <c r="I27" s="20">
        <v>36</v>
      </c>
      <c r="J27" s="3">
        <v>10</v>
      </c>
      <c r="K27" s="20">
        <v>0</v>
      </c>
      <c r="L27" s="20">
        <v>0</v>
      </c>
      <c r="M27" s="20">
        <v>0</v>
      </c>
      <c r="N27" s="20">
        <v>0</v>
      </c>
      <c r="O27" s="20">
        <v>46</v>
      </c>
      <c r="P27" s="20">
        <v>0</v>
      </c>
      <c r="Q27" s="20">
        <v>0</v>
      </c>
      <c r="R27" s="20">
        <v>0</v>
      </c>
    </row>
    <row r="28" spans="1:18" x14ac:dyDescent="0.35">
      <c r="A28" s="20" t="s">
        <v>47</v>
      </c>
      <c r="B28" s="21" t="s">
        <v>46</v>
      </c>
      <c r="C28" s="20"/>
      <c r="D28" s="20">
        <v>2</v>
      </c>
      <c r="E28" s="20"/>
      <c r="F28" s="20">
        <v>81</v>
      </c>
      <c r="G28" s="20">
        <v>27</v>
      </c>
      <c r="H28" s="20">
        <v>54</v>
      </c>
      <c r="I28" s="20">
        <v>10</v>
      </c>
      <c r="J28" s="20">
        <v>44</v>
      </c>
      <c r="K28" s="20">
        <v>0</v>
      </c>
      <c r="L28" s="20">
        <v>0</v>
      </c>
      <c r="M28" s="20">
        <v>10</v>
      </c>
      <c r="N28" s="20">
        <v>44</v>
      </c>
      <c r="O28" s="20">
        <v>0</v>
      </c>
      <c r="P28" s="20">
        <v>0</v>
      </c>
      <c r="Q28" s="20">
        <v>0</v>
      </c>
      <c r="R28" s="20">
        <v>0</v>
      </c>
    </row>
    <row r="29" spans="1:18" x14ac:dyDescent="0.35">
      <c r="A29" s="20" t="s">
        <v>49</v>
      </c>
      <c r="B29" s="21" t="s">
        <v>95</v>
      </c>
      <c r="C29" s="20"/>
      <c r="D29" s="20">
        <v>4</v>
      </c>
      <c r="E29" s="20"/>
      <c r="F29" s="20">
        <v>90</v>
      </c>
      <c r="G29" s="20">
        <v>30</v>
      </c>
      <c r="H29" s="20">
        <f t="shared" si="7"/>
        <v>60</v>
      </c>
      <c r="I29" s="20">
        <v>44</v>
      </c>
      <c r="J29" s="20">
        <v>16</v>
      </c>
      <c r="K29" s="20">
        <v>0</v>
      </c>
      <c r="L29" s="20">
        <v>0</v>
      </c>
      <c r="M29" s="20">
        <v>0</v>
      </c>
      <c r="N29" s="20">
        <v>0</v>
      </c>
      <c r="O29" s="25">
        <v>32</v>
      </c>
      <c r="P29" s="25">
        <v>28</v>
      </c>
      <c r="Q29" s="25">
        <v>0</v>
      </c>
      <c r="R29" s="25">
        <v>0</v>
      </c>
    </row>
    <row r="30" spans="1:18" x14ac:dyDescent="0.35">
      <c r="A30" s="20" t="s">
        <v>50</v>
      </c>
      <c r="B30" s="21" t="s">
        <v>51</v>
      </c>
      <c r="C30" s="20"/>
      <c r="D30" s="20">
        <v>4</v>
      </c>
      <c r="E30" s="20"/>
      <c r="F30" s="25">
        <v>45</v>
      </c>
      <c r="G30" s="20">
        <v>15</v>
      </c>
      <c r="H30" s="20">
        <v>30</v>
      </c>
      <c r="I30" s="20">
        <v>20</v>
      </c>
      <c r="J30" s="20">
        <v>10</v>
      </c>
      <c r="K30" s="20">
        <v>0</v>
      </c>
      <c r="L30" s="20">
        <v>0</v>
      </c>
      <c r="M30" s="20">
        <v>0</v>
      </c>
      <c r="N30" s="20">
        <v>0</v>
      </c>
      <c r="O30" s="25">
        <v>0</v>
      </c>
      <c r="P30" s="25">
        <v>30</v>
      </c>
      <c r="Q30" s="25">
        <v>0</v>
      </c>
      <c r="R30" s="25">
        <v>0</v>
      </c>
    </row>
    <row r="31" spans="1:18" x14ac:dyDescent="0.35">
      <c r="A31" s="20" t="s">
        <v>52</v>
      </c>
      <c r="B31" s="21" t="s">
        <v>96</v>
      </c>
      <c r="C31" s="20"/>
      <c r="D31" s="20">
        <v>4</v>
      </c>
      <c r="E31" s="20"/>
      <c r="F31" s="20">
        <v>75</v>
      </c>
      <c r="G31" s="20">
        <v>25</v>
      </c>
      <c r="H31" s="20">
        <v>50</v>
      </c>
      <c r="I31" s="20">
        <v>38</v>
      </c>
      <c r="J31" s="20">
        <v>12</v>
      </c>
      <c r="K31" s="20">
        <v>0</v>
      </c>
      <c r="L31" s="20">
        <v>0</v>
      </c>
      <c r="M31" s="20">
        <v>0</v>
      </c>
      <c r="N31" s="20">
        <v>0</v>
      </c>
      <c r="O31" s="25">
        <v>0</v>
      </c>
      <c r="P31" s="25">
        <v>50</v>
      </c>
      <c r="Q31" s="25">
        <v>0</v>
      </c>
      <c r="R31" s="25">
        <v>0</v>
      </c>
    </row>
    <row r="32" spans="1:18" x14ac:dyDescent="0.35">
      <c r="A32" s="20" t="s">
        <v>53</v>
      </c>
      <c r="B32" s="21" t="s">
        <v>54</v>
      </c>
      <c r="C32" s="20"/>
      <c r="D32" s="20">
        <v>3</v>
      </c>
      <c r="E32" s="20"/>
      <c r="F32" s="20">
        <v>69</v>
      </c>
      <c r="G32" s="20">
        <v>23</v>
      </c>
      <c r="H32" s="20">
        <v>46</v>
      </c>
      <c r="I32" s="20">
        <v>11</v>
      </c>
      <c r="J32" s="20">
        <v>35</v>
      </c>
      <c r="K32" s="20">
        <v>0</v>
      </c>
      <c r="L32" s="20">
        <v>0</v>
      </c>
      <c r="M32" s="20">
        <v>0</v>
      </c>
      <c r="N32" s="20">
        <v>0</v>
      </c>
      <c r="O32" s="25">
        <v>0</v>
      </c>
      <c r="P32" s="25">
        <v>46</v>
      </c>
      <c r="Q32" s="25">
        <v>0</v>
      </c>
      <c r="R32" s="25">
        <v>0</v>
      </c>
    </row>
    <row r="33" spans="1:18" ht="26" x14ac:dyDescent="0.35">
      <c r="A33" s="20" t="s">
        <v>97</v>
      </c>
      <c r="B33" s="21" t="s">
        <v>98</v>
      </c>
      <c r="C33" s="20"/>
      <c r="D33" s="20"/>
      <c r="E33" s="20">
        <v>5</v>
      </c>
      <c r="F33" s="20">
        <v>135</v>
      </c>
      <c r="G33" s="20">
        <v>45</v>
      </c>
      <c r="H33" s="20">
        <v>90</v>
      </c>
      <c r="I33" s="20">
        <v>58</v>
      </c>
      <c r="J33" s="20">
        <v>32</v>
      </c>
      <c r="K33" s="20">
        <v>0</v>
      </c>
      <c r="L33" s="20">
        <v>18</v>
      </c>
      <c r="M33" s="20">
        <v>0</v>
      </c>
      <c r="N33" s="20">
        <v>0</v>
      </c>
      <c r="O33" s="25">
        <v>0</v>
      </c>
      <c r="P33" s="25">
        <v>52</v>
      </c>
      <c r="Q33" s="25">
        <v>38</v>
      </c>
      <c r="R33" s="25">
        <v>0</v>
      </c>
    </row>
    <row r="34" spans="1:18" x14ac:dyDescent="0.35">
      <c r="A34" s="8" t="s">
        <v>55</v>
      </c>
      <c r="B34" s="9" t="s">
        <v>56</v>
      </c>
      <c r="C34" s="8"/>
      <c r="D34" s="8"/>
      <c r="E34" s="8"/>
      <c r="F34" s="8">
        <f t="shared" si="4"/>
        <v>558</v>
      </c>
      <c r="G34" s="8">
        <f t="shared" ref="G34:K34" si="8">G35</f>
        <v>186</v>
      </c>
      <c r="H34" s="8">
        <f t="shared" si="8"/>
        <v>372</v>
      </c>
      <c r="I34" s="8">
        <f t="shared" si="8"/>
        <v>302</v>
      </c>
      <c r="J34" s="8">
        <f t="shared" si="8"/>
        <v>70</v>
      </c>
      <c r="K34" s="8">
        <f t="shared" si="8"/>
        <v>0</v>
      </c>
      <c r="L34" s="8"/>
      <c r="M34" s="8">
        <f t="shared" ref="M34:R34" si="9">M35</f>
        <v>0</v>
      </c>
      <c r="N34" s="8">
        <f t="shared" si="9"/>
        <v>0</v>
      </c>
      <c r="O34" s="8">
        <f t="shared" si="9"/>
        <v>126</v>
      </c>
      <c r="P34" s="8">
        <f t="shared" si="9"/>
        <v>114</v>
      </c>
      <c r="Q34" s="8">
        <f t="shared" si="9"/>
        <v>84</v>
      </c>
      <c r="R34" s="8">
        <f t="shared" si="9"/>
        <v>48</v>
      </c>
    </row>
    <row r="35" spans="1:18" x14ac:dyDescent="0.35">
      <c r="A35" s="8" t="s">
        <v>57</v>
      </c>
      <c r="B35" s="9" t="s">
        <v>58</v>
      </c>
      <c r="C35" s="8"/>
      <c r="D35" s="8"/>
      <c r="E35" s="8"/>
      <c r="F35" s="8">
        <f t="shared" si="4"/>
        <v>558</v>
      </c>
      <c r="G35" s="8">
        <f>G36+G49</f>
        <v>186</v>
      </c>
      <c r="H35" s="8">
        <f t="shared" ref="H35:R35" si="10">H36+H49</f>
        <v>372</v>
      </c>
      <c r="I35" s="8">
        <f t="shared" si="10"/>
        <v>302</v>
      </c>
      <c r="J35" s="8">
        <f t="shared" si="10"/>
        <v>70</v>
      </c>
      <c r="K35" s="8">
        <f t="shared" si="10"/>
        <v>0</v>
      </c>
      <c r="L35" s="8"/>
      <c r="M35" s="8">
        <f t="shared" si="10"/>
        <v>0</v>
      </c>
      <c r="N35" s="8">
        <f t="shared" si="10"/>
        <v>0</v>
      </c>
      <c r="O35" s="8">
        <f t="shared" si="10"/>
        <v>126</v>
      </c>
      <c r="P35" s="8">
        <f t="shared" si="10"/>
        <v>114</v>
      </c>
      <c r="Q35" s="8">
        <f t="shared" si="10"/>
        <v>84</v>
      </c>
      <c r="R35" s="8">
        <f t="shared" si="10"/>
        <v>48</v>
      </c>
    </row>
    <row r="36" spans="1:18" ht="26" x14ac:dyDescent="0.35">
      <c r="A36" s="20" t="s">
        <v>59</v>
      </c>
      <c r="B36" s="21" t="s">
        <v>99</v>
      </c>
      <c r="C36" s="20"/>
      <c r="D36" s="20"/>
      <c r="E36" s="20" t="s">
        <v>85</v>
      </c>
      <c r="F36" s="20">
        <f t="shared" si="4"/>
        <v>468</v>
      </c>
      <c r="G36" s="20">
        <f t="shared" ref="G36:J36" si="11">G37</f>
        <v>156</v>
      </c>
      <c r="H36" s="20">
        <f t="shared" ref="H36" si="12">I36+J36</f>
        <v>312</v>
      </c>
      <c r="I36" s="20">
        <f t="shared" si="11"/>
        <v>242</v>
      </c>
      <c r="J36" s="20">
        <f t="shared" si="11"/>
        <v>70</v>
      </c>
      <c r="K36" s="20">
        <v>0</v>
      </c>
      <c r="L36" s="20">
        <v>18</v>
      </c>
      <c r="M36" s="20">
        <f t="shared" ref="M36:R36" si="13">M37</f>
        <v>0</v>
      </c>
      <c r="N36" s="20">
        <f t="shared" si="13"/>
        <v>0</v>
      </c>
      <c r="O36" s="20">
        <f t="shared" si="13"/>
        <v>126</v>
      </c>
      <c r="P36" s="20">
        <f t="shared" si="13"/>
        <v>114</v>
      </c>
      <c r="Q36" s="20">
        <f t="shared" si="13"/>
        <v>72</v>
      </c>
      <c r="R36" s="20">
        <f t="shared" si="13"/>
        <v>0</v>
      </c>
    </row>
    <row r="37" spans="1:18" ht="39" x14ac:dyDescent="0.35">
      <c r="A37" s="48" t="s">
        <v>60</v>
      </c>
      <c r="B37" s="16" t="s">
        <v>100</v>
      </c>
      <c r="C37" s="7"/>
      <c r="D37" s="7"/>
      <c r="E37" s="7"/>
      <c r="F37" s="7">
        <f t="shared" si="4"/>
        <v>468</v>
      </c>
      <c r="G37" s="7">
        <f>G38+G39+G40+G42+G41</f>
        <v>156</v>
      </c>
      <c r="H37" s="7">
        <f>H38+H39+H40+H41+H42</f>
        <v>312</v>
      </c>
      <c r="I37" s="7">
        <f t="shared" ref="I37:R37" si="14">I38+I39+I40+I41+I42</f>
        <v>242</v>
      </c>
      <c r="J37" s="7">
        <f t="shared" si="14"/>
        <v>70</v>
      </c>
      <c r="K37" s="7">
        <f t="shared" si="14"/>
        <v>0</v>
      </c>
      <c r="L37" s="7">
        <f t="shared" si="14"/>
        <v>54</v>
      </c>
      <c r="M37" s="7">
        <f t="shared" si="14"/>
        <v>0</v>
      </c>
      <c r="N37" s="7">
        <f t="shared" si="14"/>
        <v>0</v>
      </c>
      <c r="O37" s="7">
        <f t="shared" si="14"/>
        <v>126</v>
      </c>
      <c r="P37" s="7">
        <f t="shared" si="14"/>
        <v>114</v>
      </c>
      <c r="Q37" s="7">
        <f t="shared" si="14"/>
        <v>72</v>
      </c>
      <c r="R37" s="7">
        <f t="shared" si="14"/>
        <v>0</v>
      </c>
    </row>
    <row r="38" spans="1:18" x14ac:dyDescent="0.35">
      <c r="A38" s="48"/>
      <c r="B38" s="21" t="s">
        <v>101</v>
      </c>
      <c r="C38" s="20"/>
      <c r="D38" s="20"/>
      <c r="E38" s="20">
        <v>3</v>
      </c>
      <c r="F38" s="20">
        <f t="shared" si="4"/>
        <v>135</v>
      </c>
      <c r="G38" s="20">
        <v>45</v>
      </c>
      <c r="H38" s="20">
        <f t="shared" ref="H38:H40" si="15">I38+J38</f>
        <v>90</v>
      </c>
      <c r="I38" s="20">
        <v>60</v>
      </c>
      <c r="J38" s="20">
        <v>30</v>
      </c>
      <c r="K38" s="20">
        <v>0</v>
      </c>
      <c r="L38" s="20">
        <v>18</v>
      </c>
      <c r="M38" s="20">
        <v>0</v>
      </c>
      <c r="N38" s="20">
        <v>0</v>
      </c>
      <c r="O38" s="12">
        <v>90</v>
      </c>
      <c r="P38" s="13">
        <v>0</v>
      </c>
      <c r="Q38" s="13">
        <v>0</v>
      </c>
      <c r="R38" s="20">
        <v>0</v>
      </c>
    </row>
    <row r="39" spans="1:18" x14ac:dyDescent="0.35">
      <c r="A39" s="48"/>
      <c r="B39" s="21" t="s">
        <v>102</v>
      </c>
      <c r="C39" s="20"/>
      <c r="D39" s="20"/>
      <c r="E39" s="20">
        <v>4</v>
      </c>
      <c r="F39" s="20">
        <v>105</v>
      </c>
      <c r="G39" s="20">
        <v>35</v>
      </c>
      <c r="H39" s="20">
        <v>70</v>
      </c>
      <c r="I39" s="20">
        <v>70</v>
      </c>
      <c r="J39" s="20">
        <v>0</v>
      </c>
      <c r="K39" s="20">
        <v>0</v>
      </c>
      <c r="L39" s="20">
        <v>18</v>
      </c>
      <c r="M39" s="20">
        <v>0</v>
      </c>
      <c r="N39" s="20">
        <v>0</v>
      </c>
      <c r="O39" s="13">
        <v>0</v>
      </c>
      <c r="P39" s="13">
        <v>70</v>
      </c>
      <c r="Q39" s="12">
        <v>0</v>
      </c>
      <c r="R39" s="20">
        <v>0</v>
      </c>
    </row>
    <row r="40" spans="1:18" ht="26" x14ac:dyDescent="0.35">
      <c r="A40" s="48"/>
      <c r="B40" s="21" t="s">
        <v>103</v>
      </c>
      <c r="C40" s="20"/>
      <c r="D40" s="20">
        <v>4</v>
      </c>
      <c r="E40" s="20"/>
      <c r="F40" s="20">
        <f t="shared" si="4"/>
        <v>66</v>
      </c>
      <c r="G40" s="20">
        <v>22</v>
      </c>
      <c r="H40" s="20">
        <f t="shared" si="15"/>
        <v>44</v>
      </c>
      <c r="I40" s="20">
        <v>44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5">
        <v>44</v>
      </c>
      <c r="Q40" s="20">
        <v>0</v>
      </c>
      <c r="R40" s="20">
        <v>0</v>
      </c>
    </row>
    <row r="41" spans="1:18" x14ac:dyDescent="0.35">
      <c r="A41" s="48"/>
      <c r="B41" s="21" t="s">
        <v>104</v>
      </c>
      <c r="C41" s="20"/>
      <c r="D41" s="20"/>
      <c r="E41" s="20"/>
      <c r="F41" s="20">
        <v>54</v>
      </c>
      <c r="G41" s="20">
        <v>18</v>
      </c>
      <c r="H41" s="20">
        <v>36</v>
      </c>
      <c r="I41" s="20">
        <v>26</v>
      </c>
      <c r="J41" s="20">
        <v>10</v>
      </c>
      <c r="K41" s="20">
        <v>0</v>
      </c>
      <c r="L41" s="20">
        <v>0</v>
      </c>
      <c r="M41" s="20">
        <v>0</v>
      </c>
      <c r="N41" s="20">
        <v>0</v>
      </c>
      <c r="O41" s="20">
        <v>36</v>
      </c>
      <c r="P41" s="5">
        <v>0</v>
      </c>
      <c r="Q41" s="20">
        <v>0</v>
      </c>
      <c r="R41" s="20">
        <v>0</v>
      </c>
    </row>
    <row r="42" spans="1:18" ht="26" x14ac:dyDescent="0.35">
      <c r="A42" s="48"/>
      <c r="B42" s="21" t="s">
        <v>105</v>
      </c>
      <c r="C42" s="20"/>
      <c r="D42" s="20"/>
      <c r="E42" s="20">
        <v>5</v>
      </c>
      <c r="F42" s="20">
        <v>108</v>
      </c>
      <c r="G42" s="20">
        <v>36</v>
      </c>
      <c r="H42" s="20">
        <v>72</v>
      </c>
      <c r="I42" s="20">
        <v>42</v>
      </c>
      <c r="J42" s="20">
        <v>30</v>
      </c>
      <c r="K42" s="20">
        <v>0</v>
      </c>
      <c r="L42" s="20">
        <v>18</v>
      </c>
      <c r="M42" s="20">
        <v>0</v>
      </c>
      <c r="N42" s="20">
        <v>0</v>
      </c>
      <c r="O42" s="20">
        <v>0</v>
      </c>
      <c r="P42" s="5">
        <v>0</v>
      </c>
      <c r="Q42" s="42">
        <v>72</v>
      </c>
      <c r="R42" s="20">
        <v>0</v>
      </c>
    </row>
    <row r="43" spans="1:18" x14ac:dyDescent="0.35">
      <c r="A43" s="51" t="s">
        <v>61</v>
      </c>
      <c r="B43" s="16" t="s">
        <v>113</v>
      </c>
      <c r="C43" s="7"/>
      <c r="D43" s="7">
        <v>5</v>
      </c>
      <c r="E43" s="17"/>
      <c r="F43" s="7">
        <f t="shared" si="4"/>
        <v>408</v>
      </c>
      <c r="G43" s="7">
        <f t="shared" ref="G43:Q43" si="16">SUM(G44:G47)</f>
        <v>0</v>
      </c>
      <c r="H43" s="7">
        <f t="shared" si="16"/>
        <v>408</v>
      </c>
      <c r="I43" s="7">
        <f t="shared" si="16"/>
        <v>0</v>
      </c>
      <c r="J43" s="7">
        <f t="shared" si="16"/>
        <v>0</v>
      </c>
      <c r="K43" s="7">
        <f>K44+K45+K46+K47</f>
        <v>408</v>
      </c>
      <c r="L43" s="7">
        <f t="shared" si="16"/>
        <v>0</v>
      </c>
      <c r="M43" s="7">
        <f t="shared" si="16"/>
        <v>0</v>
      </c>
      <c r="N43" s="7">
        <f t="shared" si="16"/>
        <v>0</v>
      </c>
      <c r="O43" s="7">
        <f t="shared" si="16"/>
        <v>90</v>
      </c>
      <c r="P43" s="7">
        <f t="shared" si="16"/>
        <v>210</v>
      </c>
      <c r="Q43" s="7">
        <f t="shared" si="16"/>
        <v>108</v>
      </c>
      <c r="R43" s="7">
        <f>SUM(R44:R47)</f>
        <v>0</v>
      </c>
    </row>
    <row r="44" spans="1:18" x14ac:dyDescent="0.35">
      <c r="A44" s="51"/>
      <c r="B44" s="21" t="s">
        <v>101</v>
      </c>
      <c r="C44" s="20"/>
      <c r="D44" s="20"/>
      <c r="E44" s="19"/>
      <c r="F44" s="20">
        <v>108</v>
      </c>
      <c r="G44" s="20">
        <v>0</v>
      </c>
      <c r="H44" s="20">
        <v>108</v>
      </c>
      <c r="I44" s="20">
        <v>0</v>
      </c>
      <c r="J44" s="20">
        <v>0</v>
      </c>
      <c r="K44" s="20">
        <f>H44</f>
        <v>108</v>
      </c>
      <c r="L44" s="20">
        <v>0</v>
      </c>
      <c r="M44" s="20">
        <v>0</v>
      </c>
      <c r="N44" s="20">
        <v>0</v>
      </c>
      <c r="O44" s="20">
        <v>90</v>
      </c>
      <c r="P44" s="20">
        <v>18</v>
      </c>
      <c r="Q44" s="20">
        <v>0</v>
      </c>
      <c r="R44" s="20">
        <v>0</v>
      </c>
    </row>
    <row r="45" spans="1:18" x14ac:dyDescent="0.35">
      <c r="A45" s="51"/>
      <c r="B45" s="21" t="s">
        <v>102</v>
      </c>
      <c r="C45" s="20"/>
      <c r="D45" s="20"/>
      <c r="E45" s="19"/>
      <c r="F45" s="20">
        <v>108</v>
      </c>
      <c r="G45" s="20">
        <v>0</v>
      </c>
      <c r="H45" s="20">
        <v>108</v>
      </c>
      <c r="I45" s="20">
        <v>0</v>
      </c>
      <c r="J45" s="20">
        <v>0</v>
      </c>
      <c r="K45" s="20">
        <f t="shared" ref="K45" si="17">H45</f>
        <v>108</v>
      </c>
      <c r="L45" s="20">
        <v>0</v>
      </c>
      <c r="M45" s="20">
        <v>0</v>
      </c>
      <c r="N45" s="20">
        <v>0</v>
      </c>
      <c r="O45" s="20">
        <v>0</v>
      </c>
      <c r="P45" s="20">
        <v>108</v>
      </c>
      <c r="Q45" s="20">
        <v>0</v>
      </c>
      <c r="R45" s="20">
        <v>0</v>
      </c>
    </row>
    <row r="46" spans="1:18" ht="26" x14ac:dyDescent="0.35">
      <c r="A46" s="51"/>
      <c r="B46" s="21" t="s">
        <v>103</v>
      </c>
      <c r="C46" s="20"/>
      <c r="D46" s="20"/>
      <c r="E46" s="19"/>
      <c r="F46" s="20">
        <v>84</v>
      </c>
      <c r="G46" s="20">
        <v>0</v>
      </c>
      <c r="H46" s="20">
        <v>84</v>
      </c>
      <c r="I46" s="20">
        <v>0</v>
      </c>
      <c r="J46" s="20">
        <v>0</v>
      </c>
      <c r="K46" s="20">
        <v>84</v>
      </c>
      <c r="L46" s="20">
        <v>0</v>
      </c>
      <c r="M46" s="20">
        <v>0</v>
      </c>
      <c r="N46" s="20">
        <v>0</v>
      </c>
      <c r="O46" s="20">
        <v>0</v>
      </c>
      <c r="P46" s="20">
        <v>84</v>
      </c>
      <c r="Q46" s="20">
        <v>0</v>
      </c>
      <c r="R46" s="20">
        <v>0</v>
      </c>
    </row>
    <row r="47" spans="1:18" s="27" customFormat="1" ht="26" x14ac:dyDescent="0.35">
      <c r="A47" s="51"/>
      <c r="B47" s="26" t="s">
        <v>106</v>
      </c>
      <c r="C47" s="13"/>
      <c r="D47" s="13"/>
      <c r="E47" s="6"/>
      <c r="F47" s="13">
        <v>108</v>
      </c>
      <c r="G47" s="13">
        <v>0</v>
      </c>
      <c r="H47" s="13">
        <v>108</v>
      </c>
      <c r="I47" s="13">
        <v>0</v>
      </c>
      <c r="J47" s="13">
        <v>0</v>
      </c>
      <c r="K47" s="20">
        <v>108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42">
        <v>108</v>
      </c>
      <c r="R47" s="13">
        <v>0</v>
      </c>
    </row>
    <row r="48" spans="1:18" x14ac:dyDescent="0.35">
      <c r="A48" s="28" t="s">
        <v>62</v>
      </c>
      <c r="B48" s="29" t="s">
        <v>63</v>
      </c>
      <c r="C48" s="28"/>
      <c r="D48" s="28">
        <v>6</v>
      </c>
      <c r="E48" s="28"/>
      <c r="F48" s="28">
        <v>504</v>
      </c>
      <c r="G48" s="28">
        <v>0</v>
      </c>
      <c r="H48" s="28">
        <v>504</v>
      </c>
      <c r="I48" s="28">
        <v>0</v>
      </c>
      <c r="J48" s="28">
        <v>0</v>
      </c>
      <c r="K48" s="28">
        <v>504</v>
      </c>
      <c r="L48" s="28">
        <v>0</v>
      </c>
      <c r="M48" s="28">
        <v>0</v>
      </c>
      <c r="N48" s="28">
        <v>0</v>
      </c>
      <c r="O48" s="28">
        <v>0</v>
      </c>
      <c r="P48" s="28">
        <v>108</v>
      </c>
      <c r="Q48" s="28">
        <v>144</v>
      </c>
      <c r="R48" s="43">
        <v>252</v>
      </c>
    </row>
    <row r="49" spans="1:18" ht="26" x14ac:dyDescent="0.35">
      <c r="A49" s="10" t="s">
        <v>64</v>
      </c>
      <c r="B49" s="15" t="s">
        <v>107</v>
      </c>
      <c r="C49" s="10"/>
      <c r="D49" s="10"/>
      <c r="E49" s="10" t="s">
        <v>85</v>
      </c>
      <c r="F49" s="10">
        <f t="shared" si="4"/>
        <v>90</v>
      </c>
      <c r="G49" s="10">
        <f t="shared" ref="G49:K50" si="18">G50</f>
        <v>30</v>
      </c>
      <c r="H49" s="10">
        <f t="shared" si="18"/>
        <v>60</v>
      </c>
      <c r="I49" s="10">
        <f t="shared" si="18"/>
        <v>60</v>
      </c>
      <c r="J49" s="10">
        <f t="shared" si="18"/>
        <v>0</v>
      </c>
      <c r="K49" s="10">
        <f t="shared" si="18"/>
        <v>0</v>
      </c>
      <c r="L49" s="10">
        <v>18</v>
      </c>
      <c r="M49" s="10">
        <f t="shared" ref="M49:R50" si="19">M50</f>
        <v>0</v>
      </c>
      <c r="N49" s="10">
        <f t="shared" si="19"/>
        <v>0</v>
      </c>
      <c r="O49" s="10">
        <f t="shared" si="19"/>
        <v>0</v>
      </c>
      <c r="P49" s="10">
        <f t="shared" si="19"/>
        <v>0</v>
      </c>
      <c r="Q49" s="10">
        <f t="shared" si="19"/>
        <v>12</v>
      </c>
      <c r="R49" s="10">
        <f t="shared" si="19"/>
        <v>48</v>
      </c>
    </row>
    <row r="50" spans="1:18" x14ac:dyDescent="0.35">
      <c r="A50" s="51" t="s">
        <v>65</v>
      </c>
      <c r="B50" s="16" t="s">
        <v>108</v>
      </c>
      <c r="C50" s="7"/>
      <c r="D50" s="7"/>
      <c r="E50" s="7"/>
      <c r="F50" s="7">
        <f>G50+H50</f>
        <v>90</v>
      </c>
      <c r="G50" s="7">
        <f>G51</f>
        <v>30</v>
      </c>
      <c r="H50" s="7">
        <f t="shared" si="18"/>
        <v>60</v>
      </c>
      <c r="I50" s="7">
        <f t="shared" si="18"/>
        <v>60</v>
      </c>
      <c r="J50" s="7">
        <f t="shared" si="18"/>
        <v>0</v>
      </c>
      <c r="K50" s="7">
        <f t="shared" si="18"/>
        <v>0</v>
      </c>
      <c r="L50" s="7">
        <v>0</v>
      </c>
      <c r="M50" s="7">
        <f t="shared" si="19"/>
        <v>0</v>
      </c>
      <c r="N50" s="7">
        <f t="shared" si="19"/>
        <v>0</v>
      </c>
      <c r="O50" s="7">
        <f t="shared" si="19"/>
        <v>0</v>
      </c>
      <c r="P50" s="7">
        <f t="shared" si="19"/>
        <v>0</v>
      </c>
      <c r="Q50" s="7">
        <v>12</v>
      </c>
      <c r="R50" s="7">
        <v>48</v>
      </c>
    </row>
    <row r="51" spans="1:18" x14ac:dyDescent="0.35">
      <c r="A51" s="51"/>
      <c r="B51" s="21" t="s">
        <v>109</v>
      </c>
      <c r="C51" s="19"/>
      <c r="D51" s="19"/>
      <c r="E51" s="20">
        <v>5</v>
      </c>
      <c r="F51" s="20">
        <v>90</v>
      </c>
      <c r="G51" s="20">
        <v>30</v>
      </c>
      <c r="H51" s="20">
        <v>60</v>
      </c>
      <c r="I51" s="20">
        <v>60</v>
      </c>
      <c r="J51" s="20">
        <v>0</v>
      </c>
      <c r="K51" s="20">
        <v>0</v>
      </c>
      <c r="L51" s="20">
        <v>18</v>
      </c>
      <c r="M51" s="20">
        <v>0</v>
      </c>
      <c r="N51" s="20">
        <v>0</v>
      </c>
      <c r="O51" s="20">
        <v>0</v>
      </c>
      <c r="P51" s="20">
        <v>0</v>
      </c>
      <c r="Q51" s="20">
        <v>12</v>
      </c>
      <c r="R51" s="20">
        <v>48</v>
      </c>
    </row>
    <row r="52" spans="1:18" x14ac:dyDescent="0.35">
      <c r="A52" s="51" t="s">
        <v>66</v>
      </c>
      <c r="B52" s="16" t="s">
        <v>110</v>
      </c>
      <c r="C52" s="7"/>
      <c r="D52" s="7">
        <v>5</v>
      </c>
      <c r="E52" s="7"/>
      <c r="F52" s="7">
        <f>G52+H52</f>
        <v>36</v>
      </c>
      <c r="G52" s="7">
        <f>G53+G54</f>
        <v>0</v>
      </c>
      <c r="H52" s="7">
        <f>H53+H54</f>
        <v>36</v>
      </c>
      <c r="I52" s="7">
        <f t="shared" ref="I52:R52" si="20">I53+I54</f>
        <v>0</v>
      </c>
      <c r="J52" s="7">
        <f t="shared" si="20"/>
        <v>0</v>
      </c>
      <c r="K52" s="7">
        <f t="shared" si="20"/>
        <v>36</v>
      </c>
      <c r="L52" s="7">
        <f t="shared" si="20"/>
        <v>0</v>
      </c>
      <c r="M52" s="7">
        <f t="shared" si="20"/>
        <v>0</v>
      </c>
      <c r="N52" s="7">
        <f t="shared" si="20"/>
        <v>0</v>
      </c>
      <c r="O52" s="7">
        <f t="shared" si="20"/>
        <v>0</v>
      </c>
      <c r="P52" s="7">
        <f t="shared" si="20"/>
        <v>0</v>
      </c>
      <c r="Q52" s="7">
        <f t="shared" si="20"/>
        <v>0</v>
      </c>
      <c r="R52" s="7">
        <f t="shared" si="20"/>
        <v>0</v>
      </c>
    </row>
    <row r="53" spans="1:18" ht="26" x14ac:dyDescent="0.35">
      <c r="A53" s="51"/>
      <c r="B53" s="14" t="s">
        <v>112</v>
      </c>
      <c r="C53" s="11"/>
      <c r="D53" s="11"/>
      <c r="E53" s="11"/>
      <c r="F53" s="11">
        <v>18</v>
      </c>
      <c r="G53" s="11">
        <v>0</v>
      </c>
      <c r="H53" s="11">
        <f>H54</f>
        <v>18</v>
      </c>
      <c r="I53" s="11">
        <v>0</v>
      </c>
      <c r="J53" s="11">
        <v>0</v>
      </c>
      <c r="K53" s="11">
        <f>H53</f>
        <v>18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</row>
    <row r="54" spans="1:18" x14ac:dyDescent="0.35">
      <c r="A54" s="51"/>
      <c r="B54" s="14" t="s">
        <v>111</v>
      </c>
      <c r="C54" s="11"/>
      <c r="D54" s="11"/>
      <c r="E54" s="11"/>
      <c r="F54" s="11">
        <v>18</v>
      </c>
      <c r="G54" s="11">
        <v>0</v>
      </c>
      <c r="H54" s="11">
        <v>18</v>
      </c>
      <c r="I54" s="11">
        <v>0</v>
      </c>
      <c r="J54" s="11">
        <v>0</v>
      </c>
      <c r="K54" s="11">
        <f>H54</f>
        <v>18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</row>
    <row r="55" spans="1:18" x14ac:dyDescent="0.35">
      <c r="A55" s="10" t="s">
        <v>67</v>
      </c>
      <c r="B55" s="15" t="s">
        <v>63</v>
      </c>
      <c r="C55" s="10"/>
      <c r="D55" s="10">
        <v>6</v>
      </c>
      <c r="E55" s="10"/>
      <c r="F55" s="10">
        <v>420</v>
      </c>
      <c r="G55" s="10">
        <v>0</v>
      </c>
      <c r="H55" s="10">
        <v>420</v>
      </c>
      <c r="I55" s="10">
        <v>0</v>
      </c>
      <c r="J55" s="10">
        <v>0</v>
      </c>
      <c r="K55" s="10">
        <v>420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420</v>
      </c>
    </row>
    <row r="56" spans="1:18" x14ac:dyDescent="0.35">
      <c r="A56" s="19" t="s">
        <v>68</v>
      </c>
      <c r="B56" s="2" t="s">
        <v>69</v>
      </c>
      <c r="C56" s="20"/>
      <c r="D56" s="20">
        <v>6</v>
      </c>
      <c r="E56" s="19"/>
      <c r="F56" s="20">
        <v>88</v>
      </c>
      <c r="G56" s="20">
        <v>44</v>
      </c>
      <c r="H56" s="20">
        <v>44</v>
      </c>
      <c r="I56" s="20">
        <v>0</v>
      </c>
      <c r="J56" s="20">
        <v>44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5">
        <v>44</v>
      </c>
      <c r="R56" s="20">
        <v>0</v>
      </c>
    </row>
    <row r="57" spans="1:18" x14ac:dyDescent="0.35">
      <c r="A57" s="63" t="s">
        <v>70</v>
      </c>
      <c r="B57" s="64"/>
      <c r="C57" s="19">
        <v>3</v>
      </c>
      <c r="D57" s="19">
        <v>20</v>
      </c>
      <c r="E57" s="19">
        <v>10</v>
      </c>
      <c r="F57" s="19">
        <f>H57+G57</f>
        <v>4582</v>
      </c>
      <c r="G57" s="19">
        <f>G56+G50+G37+G26+G21+G16+G7</f>
        <v>406</v>
      </c>
      <c r="H57" s="34">
        <f>H56+H55+H50+H48+H43+H37+H26+H21+H16+H7</f>
        <v>4176</v>
      </c>
      <c r="I57" s="40">
        <f t="shared" ref="I57:R57" si="21">I56+I55+I50+I48+I43+I37+I26+I21+I16+I7</f>
        <v>1985</v>
      </c>
      <c r="J57" s="40">
        <f t="shared" si="21"/>
        <v>859</v>
      </c>
      <c r="K57" s="40">
        <f t="shared" si="21"/>
        <v>1332</v>
      </c>
      <c r="L57" s="40">
        <f t="shared" si="21"/>
        <v>126</v>
      </c>
      <c r="M57" s="40">
        <f t="shared" si="21"/>
        <v>612</v>
      </c>
      <c r="N57" s="40">
        <f t="shared" si="21"/>
        <v>864</v>
      </c>
      <c r="O57" s="40">
        <f t="shared" si="21"/>
        <v>576</v>
      </c>
      <c r="P57" s="40">
        <f t="shared" si="21"/>
        <v>828</v>
      </c>
      <c r="Q57" s="40">
        <f t="shared" si="21"/>
        <v>540</v>
      </c>
      <c r="R57" s="40">
        <f t="shared" si="21"/>
        <v>756</v>
      </c>
    </row>
    <row r="58" spans="1:18" x14ac:dyDescent="0.35">
      <c r="A58" s="19" t="s">
        <v>71</v>
      </c>
      <c r="B58" s="2" t="s">
        <v>72</v>
      </c>
      <c r="C58" s="41"/>
      <c r="D58" s="41"/>
      <c r="E58" s="41"/>
      <c r="F58" s="41">
        <v>180</v>
      </c>
      <c r="G58" s="41"/>
      <c r="H58" s="19">
        <f>P58+Q58+R58+O58+N58+M58</f>
        <v>180</v>
      </c>
      <c r="I58" s="51"/>
      <c r="J58" s="51"/>
      <c r="K58" s="51"/>
      <c r="L58" s="51"/>
      <c r="M58" s="19">
        <v>0</v>
      </c>
      <c r="N58" s="19">
        <v>0</v>
      </c>
      <c r="O58" s="19">
        <v>36</v>
      </c>
      <c r="P58" s="19">
        <v>36</v>
      </c>
      <c r="Q58" s="19">
        <v>72</v>
      </c>
      <c r="R58" s="19">
        <v>36</v>
      </c>
    </row>
    <row r="59" spans="1:18" x14ac:dyDescent="0.35">
      <c r="A59" s="19" t="s">
        <v>73</v>
      </c>
      <c r="B59" s="2" t="s">
        <v>74</v>
      </c>
      <c r="C59" s="41"/>
      <c r="D59" s="41"/>
      <c r="E59" s="41"/>
      <c r="F59" s="41">
        <v>72</v>
      </c>
      <c r="G59" s="41"/>
      <c r="H59" s="19">
        <f>P59+Q59+R59+O59+N59+M59</f>
        <v>72</v>
      </c>
      <c r="I59" s="51"/>
      <c r="J59" s="51"/>
      <c r="K59" s="51"/>
      <c r="L59" s="51"/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72</v>
      </c>
    </row>
    <row r="60" spans="1:18" x14ac:dyDescent="0.35">
      <c r="A60" s="44"/>
      <c r="B60" s="45" t="s">
        <v>120</v>
      </c>
      <c r="C60" s="46"/>
      <c r="D60" s="46"/>
      <c r="E60" s="46"/>
      <c r="F60" s="46">
        <f>F57+F58+F59</f>
        <v>4834</v>
      </c>
      <c r="G60" s="47"/>
      <c r="H60" s="40"/>
      <c r="I60" s="39"/>
      <c r="J60" s="39"/>
      <c r="K60" s="39"/>
      <c r="L60" s="39"/>
      <c r="M60" s="40"/>
      <c r="N60" s="40"/>
      <c r="O60" s="40"/>
      <c r="P60" s="40"/>
      <c r="Q60" s="40"/>
      <c r="R60" s="40"/>
    </row>
    <row r="61" spans="1:18" ht="15" customHeight="1" x14ac:dyDescent="0.35">
      <c r="A61" s="52"/>
      <c r="B61" s="53"/>
      <c r="C61" s="53"/>
      <c r="D61" s="53"/>
      <c r="E61" s="53"/>
      <c r="F61" s="53"/>
      <c r="G61" s="54"/>
      <c r="H61" s="61" t="s">
        <v>75</v>
      </c>
      <c r="I61" s="61"/>
      <c r="J61" s="61"/>
      <c r="K61" s="61"/>
      <c r="L61" s="61"/>
      <c r="M61" s="20">
        <f t="shared" ref="M61:R61" si="22">M6+M26+M34</f>
        <v>612</v>
      </c>
      <c r="N61" s="33">
        <f t="shared" si="22"/>
        <v>864</v>
      </c>
      <c r="O61" s="33">
        <f t="shared" si="22"/>
        <v>486</v>
      </c>
      <c r="P61" s="33">
        <f t="shared" si="22"/>
        <v>510</v>
      </c>
      <c r="Q61" s="33">
        <f t="shared" si="22"/>
        <v>244</v>
      </c>
      <c r="R61" s="33">
        <f t="shared" si="22"/>
        <v>84</v>
      </c>
    </row>
    <row r="62" spans="1:18" x14ac:dyDescent="0.35">
      <c r="A62" s="55"/>
      <c r="B62" s="56"/>
      <c r="C62" s="56"/>
      <c r="D62" s="56"/>
      <c r="E62" s="56"/>
      <c r="F62" s="56"/>
      <c r="G62" s="57"/>
      <c r="H62" s="62" t="s">
        <v>76</v>
      </c>
      <c r="I62" s="62"/>
      <c r="J62" s="62"/>
      <c r="K62" s="62"/>
      <c r="L62" s="62"/>
      <c r="M62" s="20">
        <f>M43+M52</f>
        <v>0</v>
      </c>
      <c r="N62" s="20">
        <f t="shared" ref="N62:R62" si="23">N43+N52</f>
        <v>0</v>
      </c>
      <c r="O62" s="20">
        <f t="shared" si="23"/>
        <v>90</v>
      </c>
      <c r="P62" s="20">
        <f t="shared" si="23"/>
        <v>210</v>
      </c>
      <c r="Q62" s="20">
        <f t="shared" si="23"/>
        <v>108</v>
      </c>
      <c r="R62" s="20">
        <f t="shared" si="23"/>
        <v>0</v>
      </c>
    </row>
    <row r="63" spans="1:18" x14ac:dyDescent="0.35">
      <c r="A63" s="55"/>
      <c r="B63" s="56"/>
      <c r="C63" s="56"/>
      <c r="D63" s="56"/>
      <c r="E63" s="56"/>
      <c r="F63" s="56"/>
      <c r="G63" s="57"/>
      <c r="H63" s="61" t="s">
        <v>79</v>
      </c>
      <c r="I63" s="61"/>
      <c r="J63" s="61"/>
      <c r="K63" s="61"/>
      <c r="L63" s="61"/>
      <c r="M63" s="20">
        <f t="shared" ref="M63:R63" si="24">M48+M55</f>
        <v>0</v>
      </c>
      <c r="N63" s="20">
        <f t="shared" si="24"/>
        <v>0</v>
      </c>
      <c r="O63" s="20">
        <f t="shared" si="24"/>
        <v>0</v>
      </c>
      <c r="P63" s="20">
        <f t="shared" si="24"/>
        <v>108</v>
      </c>
      <c r="Q63" s="20">
        <f t="shared" si="24"/>
        <v>144</v>
      </c>
      <c r="R63" s="20">
        <f t="shared" si="24"/>
        <v>672</v>
      </c>
    </row>
    <row r="64" spans="1:18" x14ac:dyDescent="0.35">
      <c r="A64" s="55"/>
      <c r="B64" s="56"/>
      <c r="C64" s="56"/>
      <c r="D64" s="56"/>
      <c r="E64" s="56"/>
      <c r="F64" s="56"/>
      <c r="G64" s="57"/>
      <c r="H64" s="61" t="s">
        <v>77</v>
      </c>
      <c r="I64" s="61"/>
      <c r="J64" s="61"/>
      <c r="K64" s="61"/>
      <c r="L64" s="61"/>
      <c r="M64" s="20">
        <v>0</v>
      </c>
      <c r="N64" s="20">
        <v>0</v>
      </c>
      <c r="O64" s="20">
        <v>2</v>
      </c>
      <c r="P64" s="20">
        <v>2</v>
      </c>
      <c r="Q64" s="20">
        <v>4</v>
      </c>
      <c r="R64" s="20">
        <v>2</v>
      </c>
    </row>
    <row r="65" spans="1:18" x14ac:dyDescent="0.35">
      <c r="A65" s="55"/>
      <c r="B65" s="56"/>
      <c r="C65" s="56"/>
      <c r="D65" s="56"/>
      <c r="E65" s="56"/>
      <c r="F65" s="56"/>
      <c r="G65" s="57"/>
      <c r="H65" s="61" t="s">
        <v>80</v>
      </c>
      <c r="I65" s="61"/>
      <c r="J65" s="61"/>
      <c r="K65" s="61"/>
      <c r="L65" s="61"/>
      <c r="M65" s="20"/>
      <c r="N65" s="20">
        <v>7</v>
      </c>
      <c r="O65" s="20">
        <v>4</v>
      </c>
      <c r="P65" s="20">
        <v>6</v>
      </c>
      <c r="Q65" s="20">
        <v>2</v>
      </c>
      <c r="R65" s="20">
        <v>2</v>
      </c>
    </row>
    <row r="66" spans="1:18" x14ac:dyDescent="0.35">
      <c r="A66" s="58"/>
      <c r="B66" s="59"/>
      <c r="C66" s="59"/>
      <c r="D66" s="59"/>
      <c r="E66" s="59"/>
      <c r="F66" s="59"/>
      <c r="G66" s="60"/>
      <c r="H66" s="61" t="s">
        <v>78</v>
      </c>
      <c r="I66" s="61"/>
      <c r="J66" s="61"/>
      <c r="K66" s="61"/>
      <c r="L66" s="61"/>
      <c r="M66" s="20">
        <v>0</v>
      </c>
      <c r="N66" s="20">
        <v>1</v>
      </c>
      <c r="O66" s="20">
        <v>0</v>
      </c>
      <c r="P66" s="20">
        <v>1</v>
      </c>
      <c r="Q66" s="20">
        <v>1</v>
      </c>
      <c r="R66" s="20">
        <v>0</v>
      </c>
    </row>
    <row r="67" spans="1:18" ht="24.75" customHeight="1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>
        <f>M57+M58+M59</f>
        <v>612</v>
      </c>
      <c r="N67" s="31">
        <f t="shared" ref="N67:R67" si="25">N57+N58+N59</f>
        <v>864</v>
      </c>
      <c r="O67" s="31">
        <f t="shared" si="25"/>
        <v>612</v>
      </c>
      <c r="P67" s="31">
        <f t="shared" si="25"/>
        <v>864</v>
      </c>
      <c r="Q67" s="31">
        <f t="shared" si="25"/>
        <v>612</v>
      </c>
      <c r="R67" s="31">
        <f t="shared" si="25"/>
        <v>864</v>
      </c>
    </row>
    <row r="68" spans="1:18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2">
        <f>M67-612</f>
        <v>0</v>
      </c>
      <c r="N68" s="32">
        <f>N67-864</f>
        <v>0</v>
      </c>
      <c r="O68" s="32">
        <f>O67-612</f>
        <v>0</v>
      </c>
      <c r="P68" s="32">
        <f>P67-864</f>
        <v>0</v>
      </c>
      <c r="Q68" s="32">
        <f>Q67-612</f>
        <v>0</v>
      </c>
      <c r="R68" s="32">
        <f>R67-864</f>
        <v>0</v>
      </c>
    </row>
    <row r="69" spans="1:18" x14ac:dyDescent="0.35">
      <c r="M69" s="24"/>
      <c r="N69" s="24"/>
      <c r="O69" s="24"/>
      <c r="P69" s="24"/>
      <c r="Q69" s="24"/>
      <c r="R69" s="24"/>
    </row>
  </sheetData>
  <mergeCells count="36">
    <mergeCell ref="I58:L59"/>
    <mergeCell ref="A61:G66"/>
    <mergeCell ref="O3:O5"/>
    <mergeCell ref="P3:P5"/>
    <mergeCell ref="Q3:Q5"/>
    <mergeCell ref="H61:L61"/>
    <mergeCell ref="H62:L62"/>
    <mergeCell ref="H63:L63"/>
    <mergeCell ref="H64:L64"/>
    <mergeCell ref="H65:L65"/>
    <mergeCell ref="H66:L66"/>
    <mergeCell ref="A57:B57"/>
    <mergeCell ref="A50:A51"/>
    <mergeCell ref="A52:A54"/>
    <mergeCell ref="A43:A47"/>
    <mergeCell ref="A1:A5"/>
    <mergeCell ref="R3:R5"/>
    <mergeCell ref="J4:J5"/>
    <mergeCell ref="K3:K5"/>
    <mergeCell ref="L3:L5"/>
    <mergeCell ref="M3:M5"/>
    <mergeCell ref="N3:N5"/>
    <mergeCell ref="I3:J3"/>
    <mergeCell ref="M1:R1"/>
    <mergeCell ref="H2:L2"/>
    <mergeCell ref="M2:N2"/>
    <mergeCell ref="O2:P2"/>
    <mergeCell ref="Q2:R2"/>
    <mergeCell ref="A37:A42"/>
    <mergeCell ref="B1:B5"/>
    <mergeCell ref="C1:E4"/>
    <mergeCell ref="G1:L1"/>
    <mergeCell ref="F1:F5"/>
    <mergeCell ref="G2:G5"/>
    <mergeCell ref="H3:H5"/>
    <mergeCell ref="I4:I5"/>
  </mergeCells>
  <pageMargins left="0.25" right="0.25" top="0.75" bottom="0.75" header="0.3" footer="0.3"/>
  <pageSetup paperSize="9" scale="86" fitToHeight="0" orientation="landscape" r:id="rId1"/>
  <rowBreaks count="1" manualBreakCount="1">
    <brk id="4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Лист1!_ftnref1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4</cp:lastModifiedBy>
  <cp:lastPrinted>2021-06-15T09:20:33Z</cp:lastPrinted>
  <dcterms:created xsi:type="dcterms:W3CDTF">2021-01-12T09:34:56Z</dcterms:created>
  <dcterms:modified xsi:type="dcterms:W3CDTF">2023-09-15T12:00:32Z</dcterms:modified>
</cp:coreProperties>
</file>