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лето 2023\с 01.09.2023\23.01.07\"/>
    </mc:Choice>
  </mc:AlternateContent>
  <xr:revisionPtr revIDLastSave="0" documentId="13_ncr:1_{5F6887AD-6832-4C6B-BB8D-26B8E29FDCCB}" xr6:coauthVersionLast="45" xr6:coauthVersionMax="45" xr10:uidLastSave="{00000000-0000-0000-0000-000000000000}"/>
  <bookViews>
    <workbookView xWindow="2540" yWindow="950" windowWidth="29730" windowHeight="1720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OLE_LINK9" localSheetId="0">Лист1!#REF!</definedName>
    <definedName name="_xlnm.Print_Area" localSheetId="0">Лист1!$A$1:$Q$65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F32" i="1"/>
  <c r="F57" i="1" l="1"/>
  <c r="H23" i="1"/>
  <c r="G23" i="1"/>
  <c r="I23" i="1"/>
  <c r="F23" i="1"/>
  <c r="I32" i="1"/>
  <c r="K32" i="1"/>
  <c r="L32" i="1"/>
  <c r="M32" i="1"/>
  <c r="N32" i="1"/>
  <c r="O32" i="1"/>
  <c r="H32" i="1"/>
  <c r="M30" i="1"/>
  <c r="G32" i="1"/>
  <c r="G33" i="1"/>
  <c r="H33" i="1"/>
  <c r="I33" i="1"/>
  <c r="J33" i="1"/>
  <c r="K33" i="1"/>
  <c r="L33" i="1"/>
  <c r="M33" i="1"/>
  <c r="N33" i="1"/>
  <c r="O33" i="1"/>
  <c r="P33" i="1"/>
  <c r="P32" i="1" s="1"/>
  <c r="Q33" i="1"/>
  <c r="Q32" i="1" s="1"/>
  <c r="F33" i="1"/>
  <c r="F7" i="1" l="1"/>
  <c r="F40" i="1" l="1"/>
  <c r="F48" i="1"/>
  <c r="G40" i="1"/>
  <c r="L57" i="1"/>
  <c r="I40" i="1"/>
  <c r="J40" i="1"/>
  <c r="J32" i="1" s="1"/>
  <c r="K40" i="1"/>
  <c r="L40" i="1"/>
  <c r="N40" i="1"/>
  <c r="O40" i="1"/>
  <c r="P40" i="1"/>
  <c r="Q40" i="1"/>
  <c r="J23" i="1"/>
  <c r="K23" i="1"/>
  <c r="L23" i="1"/>
  <c r="M23" i="1"/>
  <c r="M57" i="1" s="1"/>
  <c r="N23" i="1"/>
  <c r="O23" i="1"/>
  <c r="P23" i="1"/>
  <c r="Q23" i="1"/>
  <c r="I7" i="1"/>
  <c r="I6" i="1" s="1"/>
  <c r="J7" i="1"/>
  <c r="J6" i="1" s="1"/>
  <c r="K7" i="1"/>
  <c r="K6" i="1" s="1"/>
  <c r="L7" i="1"/>
  <c r="L6" i="1" s="1"/>
  <c r="M7" i="1"/>
  <c r="M6" i="1" s="1"/>
  <c r="N7" i="1"/>
  <c r="N6" i="1" s="1"/>
  <c r="O7" i="1"/>
  <c r="O6" i="1" s="1"/>
  <c r="P7" i="1"/>
  <c r="P6" i="1" s="1"/>
  <c r="Q7" i="1"/>
  <c r="Q6" i="1" s="1"/>
  <c r="I48" i="1"/>
  <c r="I47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P48" i="1"/>
  <c r="P47" i="1" s="1"/>
  <c r="Q48" i="1"/>
  <c r="Q47" i="1" s="1"/>
  <c r="H48" i="1"/>
  <c r="H47" i="1" s="1"/>
  <c r="H40" i="1"/>
  <c r="F31" i="1" l="1"/>
  <c r="F30" i="1" s="1"/>
  <c r="H31" i="1"/>
  <c r="H30" i="1" s="1"/>
  <c r="G48" i="1"/>
  <c r="G47" i="1" l="1"/>
  <c r="G57" i="1"/>
  <c r="G31" i="1"/>
  <c r="G30" i="1" s="1"/>
  <c r="I31" i="1"/>
  <c r="I30" i="1" s="1"/>
  <c r="K31" i="1"/>
  <c r="K30" i="1" s="1"/>
  <c r="L31" i="1"/>
  <c r="L30" i="1" s="1"/>
  <c r="I57" i="1" l="1"/>
  <c r="K57" i="1"/>
  <c r="H19" i="1"/>
  <c r="H13" i="1"/>
  <c r="Q31" i="1" l="1"/>
  <c r="Q30" i="1" s="1"/>
  <c r="Q57" i="1" s="1"/>
  <c r="J31" i="1"/>
  <c r="P31" i="1"/>
  <c r="P30" i="1" s="1"/>
  <c r="P57" i="1" s="1"/>
  <c r="N31" i="1"/>
  <c r="O31" i="1"/>
  <c r="O30" i="1" s="1"/>
  <c r="O57" i="1" s="1"/>
  <c r="H7" i="1"/>
  <c r="N30" i="1" l="1"/>
  <c r="N57" i="1" s="1"/>
  <c r="N66" i="1" s="1"/>
  <c r="N68" i="1" s="1"/>
  <c r="J30" i="1"/>
  <c r="J57" i="1" s="1"/>
  <c r="H57" i="1"/>
  <c r="H6" i="1"/>
  <c r="O60" i="1"/>
  <c r="P60" i="1"/>
  <c r="O66" i="1" l="1"/>
  <c r="O68" i="1" s="1"/>
  <c r="Q66" i="1"/>
  <c r="Q68" i="1" s="1"/>
  <c r="P66" i="1"/>
  <c r="P68" i="1" s="1"/>
  <c r="N60" i="1"/>
</calcChain>
</file>

<file path=xl/sharedStrings.xml><?xml version="1.0" encoding="utf-8"?>
<sst xmlns="http://schemas.openxmlformats.org/spreadsheetml/2006/main" count="157" uniqueCount="126">
  <si>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</si>
  <si>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</si>
  <si>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</si>
  <si>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</si>
  <si>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1 семестр
17 недель</t>
  </si>
  <si>
    <t>Распределение обязательной нагрузки по курсам и семестрам
 (час. в семестр)</t>
  </si>
  <si>
    <t>О.00</t>
  </si>
  <si>
    <t xml:space="preserve">Русский язык  </t>
  </si>
  <si>
    <t>Литература</t>
  </si>
  <si>
    <t>Иностранный язык</t>
  </si>
  <si>
    <t>Математика</t>
  </si>
  <si>
    <t>Физическая культура</t>
  </si>
  <si>
    <t>Информатика</t>
  </si>
  <si>
    <t>Физика</t>
  </si>
  <si>
    <t>Обществознание</t>
  </si>
  <si>
    <t>ОП.00</t>
  </si>
  <si>
    <t xml:space="preserve">Общепрофессиональный цикл </t>
  </si>
  <si>
    <t>ОП.01</t>
  </si>
  <si>
    <t>ОП.02</t>
  </si>
  <si>
    <t>Материаловедение</t>
  </si>
  <si>
    <t>ОП.03</t>
  </si>
  <si>
    <t>Охрана труда</t>
  </si>
  <si>
    <t>ОП.04</t>
  </si>
  <si>
    <t>Электротехника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</si>
  <si>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</si>
  <si>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</si>
  <si>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</si>
  <si>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</si>
  <si>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</si>
  <si>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</si>
  <si>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</si>
  <si>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</si>
  <si>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</si>
  <si>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</si>
  <si>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</si>
  <si>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</si>
  <si>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</si>
  <si>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</si>
  <si>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Всего</t>
  </si>
  <si>
    <t>Промежуточная аттестация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</si>
  <si>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</si>
  <si>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</si>
  <si>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</si>
  <si>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</si>
  <si>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</si>
  <si>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</si>
  <si>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</si>
  <si>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</si>
  <si>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</si>
  <si>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</si>
  <si>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</si>
  <si>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 xml:space="preserve">Химия </t>
  </si>
  <si>
    <t>История</t>
  </si>
  <si>
    <t>География</t>
  </si>
  <si>
    <t>2 семестр 
24 недели</t>
  </si>
  <si>
    <t>3 семестр
17 недель</t>
  </si>
  <si>
    <t>4 семестр
24 недель</t>
  </si>
  <si>
    <t xml:space="preserve">Учебная практика </t>
  </si>
  <si>
    <t xml:space="preserve">Учебная практика  </t>
  </si>
  <si>
    <t>Биология</t>
  </si>
  <si>
    <t>Основы финансовой грамотности</t>
  </si>
  <si>
    <t>Слесарное дело и</t>
  </si>
  <si>
    <t>Техническое черчение</t>
  </si>
  <si>
    <t>ОП.05</t>
  </si>
  <si>
    <t>ОП.06</t>
  </si>
  <si>
    <t>Транспортировка грузов</t>
  </si>
  <si>
    <t>Теоретическая подготовка водителей автомобилей категории «С»</t>
  </si>
  <si>
    <t xml:space="preserve">Эксплуатация крана при производстве работ </t>
  </si>
  <si>
    <t>Устройство, управление и техническое обслуживание крана</t>
  </si>
  <si>
    <t>ПА</t>
  </si>
  <si>
    <t>ГИА.00</t>
  </si>
  <si>
    <t>ФК</t>
  </si>
  <si>
    <t>всего</t>
  </si>
  <si>
    <t>в том числе в  форме практической подготовки</t>
  </si>
  <si>
    <t>Теоретического обучвения (лекций, семинаров, уроков и т.п.)</t>
  </si>
  <si>
    <t>лабораторных и практических занятий</t>
  </si>
  <si>
    <t>практика</t>
  </si>
  <si>
    <t>промежуточная аттестация и консультиации</t>
  </si>
  <si>
    <t>Объем образовательной программы в учебных часах</t>
  </si>
  <si>
    <t>Основы проектной деятельности (Индивидуальный проект)</t>
  </si>
  <si>
    <t>кэ 4</t>
  </si>
  <si>
    <t>самостоятельная работа</t>
  </si>
  <si>
    <t xml:space="preserve"> обязательных учебных занятий</t>
  </si>
  <si>
    <t>Максимальная учебная нагрузка</t>
  </si>
  <si>
    <t>МДК 01.02</t>
  </si>
  <si>
    <t>МДК 02.02</t>
  </si>
  <si>
    <t xml:space="preserve">           </t>
  </si>
  <si>
    <t xml:space="preserve"> </t>
  </si>
  <si>
    <t xml:space="preserve"> Устройство и техническое обслуживание транспортных средств категории С как объектов управления</t>
  </si>
  <si>
    <t>вождение автомобиля</t>
  </si>
  <si>
    <t>72*</t>
  </si>
  <si>
    <t>кэ4</t>
  </si>
  <si>
    <t>72*/90</t>
  </si>
  <si>
    <t xml:space="preserve">                       </t>
  </si>
  <si>
    <t>Тема: Основы законодательства в сфере дорожного движения</t>
  </si>
  <si>
    <t>Тема:Психофизические основы деятельности водителя</t>
  </si>
  <si>
    <t>Тема: Первая помощь при дорожно-транспортном проишествии</t>
  </si>
  <si>
    <t>Тема:.Основы управления транспортныси средствами</t>
  </si>
  <si>
    <t>Тема:Основы упрсавления ТС категории С</t>
  </si>
  <si>
    <t>Тема:.Организация и выполнение грузовых перевозок автомобильным транспортом</t>
  </si>
  <si>
    <t>Тема 1:Устройство автомобилей</t>
  </si>
  <si>
    <t xml:space="preserve">Тема 2:Техническое обслуживание автомобилей </t>
  </si>
  <si>
    <t>Тема1.Устройство автомобильных кранов</t>
  </si>
  <si>
    <t>Тема 2.Техническое обслуживание  и ремонт  автомобильного крана</t>
  </si>
  <si>
    <t>Эксплуатация  и технология работ кранами</t>
  </si>
  <si>
    <t>Консультации для обучающихся предусматриваются  из расчета 4 часа на одного обьучающегося на каждый учебный год.</t>
  </si>
  <si>
    <t>ОУП</t>
  </si>
  <si>
    <t>Общеобразовательные учебные предметы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</si>
  <si>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</si>
  <si>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</si>
  <si>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</si>
  <si>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</si>
  <si>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</si>
  <si>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</si>
  <si>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</si>
  <si>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</si>
  <si>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</si>
  <si>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ОУП.9</t>
  </si>
  <si>
    <t>ОУП.10</t>
  </si>
  <si>
    <t>ОУП.11</t>
  </si>
  <si>
    <t>ОУП 12</t>
  </si>
  <si>
    <t>ОУП.13</t>
  </si>
  <si>
    <t>Основы безопасности жизнеПеятельности</t>
  </si>
  <si>
    <t>ОУП.14</t>
  </si>
  <si>
    <t>ОУП.15</t>
  </si>
  <si>
    <t>Навыки работы на кране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</si>
</sst>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/>
    <xf numFmtId="0" fontId="1" fillId="5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0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8" borderId="14" xfId="0" applyFont="1" applyFill="1" applyBorder="1" applyAlignment="1">
      <alignment horizontal="center" vertical="center" textRotation="90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zoomScale="115" zoomScaleNormal="115" zoomScaleSheetLayoutView="100" workbookViewId="0">
      <pane xSplit="2" ySplit="4" topLeftCell="E41" activePane="bottomRight" state="frozen"/>
      <selection pane="topRight" activeCell="C1" sqref="C1"/>
      <selection pane="bottomLeft" activeCell="A7" sqref="A7"/>
      <selection pane="bottomRight" activeCell="B44" sqref="B44"/>
    </sheetView>
  </sheetViews>
  <sheetFormatPr defaultColWidth="9.1796875" defaultRowHeight="14.5" x14ac:dyDescent="0.35"/>
  <cols>
    <col min="1" max="1" width="9.1796875" style="1"/>
    <col min="2" max="2" width="46.81640625" style="1" customWidth="1"/>
    <col min="3" max="3" width="4.453125" style="1" bestFit="1" customWidth="1"/>
    <col min="4" max="4" width="3.26953125" style="1" bestFit="1" customWidth="1"/>
    <col min="5" max="5" width="3.26953125" style="1" customWidth="1"/>
    <col min="6" max="6" width="5.36328125" style="1" customWidth="1"/>
    <col min="7" max="7" width="6.08984375" style="1" bestFit="1" customWidth="1"/>
    <col min="8" max="17" width="8.7265625" style="1" customWidth="1"/>
    <col min="18" max="16384" width="9.1796875" style="1"/>
  </cols>
  <sheetData>
    <row r="1" spans="1:18" ht="34" customHeight="1" x14ac:dyDescent="0.35">
      <c r="A1" s="98" t="s">
        <v>0</v>
      </c>
      <c r="B1" s="104" t="s">
        <v>1</v>
      </c>
      <c r="C1" s="105" t="s">
        <v>47</v>
      </c>
      <c r="D1" s="106"/>
      <c r="E1" s="107"/>
      <c r="F1" s="117" t="s">
        <v>83</v>
      </c>
      <c r="G1" s="117" t="s">
        <v>81</v>
      </c>
      <c r="H1" s="101" t="s">
        <v>78</v>
      </c>
      <c r="I1" s="102"/>
      <c r="J1" s="102"/>
      <c r="K1" s="102"/>
      <c r="L1" s="102"/>
      <c r="M1" s="103"/>
      <c r="N1" s="101" t="s">
        <v>5</v>
      </c>
      <c r="O1" s="102"/>
      <c r="P1" s="102"/>
      <c r="Q1" s="103"/>
      <c r="R1" s="10"/>
    </row>
    <row r="2" spans="1:18" ht="45.5" customHeight="1" x14ac:dyDescent="0.35">
      <c r="A2" s="98"/>
      <c r="B2" s="104"/>
      <c r="C2" s="108"/>
      <c r="D2" s="109"/>
      <c r="E2" s="110"/>
      <c r="F2" s="118"/>
      <c r="G2" s="118"/>
      <c r="H2" s="114" t="s">
        <v>72</v>
      </c>
      <c r="I2" s="98" t="s">
        <v>73</v>
      </c>
      <c r="J2" s="104" t="s">
        <v>82</v>
      </c>
      <c r="K2" s="104"/>
      <c r="L2" s="104"/>
      <c r="M2" s="104"/>
      <c r="N2" s="120" t="s">
        <v>2</v>
      </c>
      <c r="O2" s="120"/>
      <c r="P2" s="121" t="s">
        <v>3</v>
      </c>
      <c r="Q2" s="121"/>
      <c r="R2" s="2"/>
    </row>
    <row r="3" spans="1:18" ht="40.5" customHeight="1" x14ac:dyDescent="0.35">
      <c r="A3" s="98"/>
      <c r="B3" s="104"/>
      <c r="C3" s="108"/>
      <c r="D3" s="109"/>
      <c r="E3" s="110"/>
      <c r="F3" s="118"/>
      <c r="G3" s="118"/>
      <c r="H3" s="115"/>
      <c r="I3" s="98"/>
      <c r="J3" s="98" t="s">
        <v>74</v>
      </c>
      <c r="K3" s="98" t="s">
        <v>75</v>
      </c>
      <c r="L3" s="98" t="s">
        <v>76</v>
      </c>
      <c r="M3" s="98" t="s">
        <v>77</v>
      </c>
      <c r="N3" s="96" t="s">
        <v>4</v>
      </c>
      <c r="O3" s="96" t="s">
        <v>54</v>
      </c>
      <c r="P3" s="97" t="s">
        <v>55</v>
      </c>
      <c r="Q3" s="97" t="s">
        <v>56</v>
      </c>
      <c r="R3" s="2"/>
    </row>
    <row r="4" spans="1:18" ht="116.25" customHeight="1" x14ac:dyDescent="0.35">
      <c r="A4" s="98"/>
      <c r="B4" s="104"/>
      <c r="C4" s="111"/>
      <c r="D4" s="112"/>
      <c r="E4" s="113"/>
      <c r="F4" s="119"/>
      <c r="G4" s="119"/>
      <c r="H4" s="116"/>
      <c r="I4" s="98"/>
      <c r="J4" s="98"/>
      <c r="K4" s="98"/>
      <c r="L4" s="98"/>
      <c r="M4" s="98"/>
      <c r="N4" s="96"/>
      <c r="O4" s="96"/>
      <c r="P4" s="97"/>
      <c r="Q4" s="97"/>
      <c r="R4" s="2"/>
    </row>
    <row r="5" spans="1:18" s="9" customFormat="1" x14ac:dyDescent="0.35">
      <c r="A5" s="98"/>
      <c r="B5" s="104"/>
      <c r="C5" s="5" t="s">
        <v>48</v>
      </c>
      <c r="D5" s="5" t="s">
        <v>49</v>
      </c>
      <c r="E5" s="5" t="s">
        <v>50</v>
      </c>
      <c r="F5" s="5"/>
      <c r="H5" s="70"/>
      <c r="I5" s="5"/>
      <c r="J5" s="5"/>
      <c r="K5" s="5"/>
      <c r="L5" s="5"/>
      <c r="M5" s="5"/>
      <c r="N5" s="57"/>
      <c r="O5" s="57"/>
      <c r="P5" s="64"/>
      <c r="Q5" s="64"/>
    </row>
    <row r="6" spans="1:18" customFormat="1" ht="23.25" customHeight="1" x14ac:dyDescent="0.35">
      <c r="A6" s="7" t="s">
        <v>6</v>
      </c>
      <c r="B6" s="8" t="s">
        <v>107</v>
      </c>
      <c r="C6" s="7"/>
      <c r="D6" s="7"/>
      <c r="E6" s="7"/>
      <c r="F6" s="7">
        <v>1493</v>
      </c>
      <c r="G6" s="7">
        <v>17</v>
      </c>
      <c r="H6" s="70">
        <f t="shared" ref="H6:Q6" si="0">H7</f>
        <v>1476</v>
      </c>
      <c r="I6" s="18">
        <f t="shared" si="0"/>
        <v>0</v>
      </c>
      <c r="J6" s="18">
        <f t="shared" si="0"/>
        <v>84</v>
      </c>
      <c r="K6" s="18">
        <f t="shared" si="0"/>
        <v>60</v>
      </c>
      <c r="L6" s="18">
        <f t="shared" si="0"/>
        <v>0</v>
      </c>
      <c r="M6" s="18">
        <f t="shared" si="0"/>
        <v>24</v>
      </c>
      <c r="N6" s="18">
        <f t="shared" si="0"/>
        <v>508</v>
      </c>
      <c r="O6" s="18">
        <f t="shared" si="0"/>
        <v>563</v>
      </c>
      <c r="P6" s="18">
        <f t="shared" si="0"/>
        <v>273</v>
      </c>
      <c r="Q6" s="18">
        <f t="shared" si="0"/>
        <v>132</v>
      </c>
    </row>
    <row r="7" spans="1:18" customFormat="1" x14ac:dyDescent="0.35">
      <c r="A7" s="18" t="s">
        <v>106</v>
      </c>
      <c r="B7" s="19" t="s">
        <v>108</v>
      </c>
      <c r="C7" s="18"/>
      <c r="D7" s="18"/>
      <c r="E7" s="18"/>
      <c r="F7" s="18">
        <f>F8+F9+F10+F11+F12+F13+F14+F15+F16+F17+F18+F19+F20+F21+F22</f>
        <v>1493</v>
      </c>
      <c r="G7" s="40">
        <v>17</v>
      </c>
      <c r="H7" s="70">
        <f>H8+H9+H10+H11+H12+H13+H14+H15+H16+H17+H18+H19+H20+H21+H22</f>
        <v>1476</v>
      </c>
      <c r="I7" s="18">
        <f t="shared" ref="I7:Q7" si="1">I8+I9+I10+I11+I12+I13+I14+I15+I16+I17+I18+I19+I20+I21+I22</f>
        <v>0</v>
      </c>
      <c r="J7" s="18">
        <f t="shared" si="1"/>
        <v>84</v>
      </c>
      <c r="K7" s="18">
        <f t="shared" si="1"/>
        <v>60</v>
      </c>
      <c r="L7" s="18">
        <f t="shared" si="1"/>
        <v>0</v>
      </c>
      <c r="M7" s="18">
        <f t="shared" si="1"/>
        <v>24</v>
      </c>
      <c r="N7" s="18">
        <f t="shared" si="1"/>
        <v>508</v>
      </c>
      <c r="O7" s="18">
        <f t="shared" si="1"/>
        <v>563</v>
      </c>
      <c r="P7" s="18">
        <f t="shared" si="1"/>
        <v>273</v>
      </c>
      <c r="Q7" s="18">
        <f t="shared" si="1"/>
        <v>132</v>
      </c>
      <c r="R7" s="20"/>
    </row>
    <row r="8" spans="1:18" customFormat="1" x14ac:dyDescent="0.35">
      <c r="A8" s="17" t="s">
        <v>109</v>
      </c>
      <c r="B8" s="6" t="s">
        <v>7</v>
      </c>
      <c r="C8" s="23"/>
      <c r="D8" s="23"/>
      <c r="E8" s="23">
        <v>2</v>
      </c>
      <c r="F8" s="56">
        <v>78</v>
      </c>
      <c r="G8" s="27">
        <v>0</v>
      </c>
      <c r="H8" s="71">
        <v>78</v>
      </c>
      <c r="I8" s="23"/>
      <c r="J8" s="23"/>
      <c r="K8" s="23"/>
      <c r="L8" s="23"/>
      <c r="M8" s="23">
        <v>6</v>
      </c>
      <c r="N8" s="58">
        <v>34</v>
      </c>
      <c r="O8" s="58">
        <v>44</v>
      </c>
      <c r="P8" s="65">
        <v>0</v>
      </c>
      <c r="Q8" s="65">
        <v>0</v>
      </c>
    </row>
    <row r="9" spans="1:18" customFormat="1" x14ac:dyDescent="0.35">
      <c r="A9" s="17" t="s">
        <v>110</v>
      </c>
      <c r="B9" s="6" t="s">
        <v>8</v>
      </c>
      <c r="C9" s="23"/>
      <c r="D9" s="23">
        <v>3</v>
      </c>
      <c r="E9" s="23"/>
      <c r="F9" s="56">
        <v>108</v>
      </c>
      <c r="G9" s="27">
        <v>0</v>
      </c>
      <c r="H9" s="71">
        <v>108</v>
      </c>
      <c r="I9" s="23"/>
      <c r="J9" s="23"/>
      <c r="K9" s="23"/>
      <c r="L9" s="23"/>
      <c r="M9" s="23"/>
      <c r="N9" s="58">
        <v>34</v>
      </c>
      <c r="O9" s="58">
        <v>40</v>
      </c>
      <c r="P9" s="65">
        <v>34</v>
      </c>
      <c r="Q9" s="65">
        <v>0</v>
      </c>
    </row>
    <row r="10" spans="1:18" customFormat="1" x14ac:dyDescent="0.35">
      <c r="A10" s="17" t="s">
        <v>111</v>
      </c>
      <c r="B10" s="6" t="s">
        <v>10</v>
      </c>
      <c r="C10" s="23"/>
      <c r="D10" s="23"/>
      <c r="E10" s="23">
        <v>4</v>
      </c>
      <c r="F10" s="56">
        <v>234</v>
      </c>
      <c r="G10" s="27">
        <v>0</v>
      </c>
      <c r="H10" s="71">
        <v>234</v>
      </c>
      <c r="I10" s="23"/>
      <c r="J10" s="23"/>
      <c r="K10" s="23"/>
      <c r="L10" s="23"/>
      <c r="M10" s="23">
        <v>8</v>
      </c>
      <c r="N10" s="58">
        <v>68</v>
      </c>
      <c r="O10" s="58">
        <v>72</v>
      </c>
      <c r="P10" s="65">
        <v>34</v>
      </c>
      <c r="Q10" s="65">
        <v>60</v>
      </c>
    </row>
    <row r="11" spans="1:18" customFormat="1" x14ac:dyDescent="0.35">
      <c r="A11" s="17" t="s">
        <v>112</v>
      </c>
      <c r="B11" s="6" t="s">
        <v>9</v>
      </c>
      <c r="C11" s="23"/>
      <c r="D11" s="23">
        <v>2</v>
      </c>
      <c r="E11" s="23"/>
      <c r="F11" s="56">
        <v>72</v>
      </c>
      <c r="G11" s="27">
        <v>0</v>
      </c>
      <c r="H11" s="71">
        <v>72</v>
      </c>
      <c r="I11" s="23"/>
      <c r="J11" s="23"/>
      <c r="K11" s="23"/>
      <c r="L11" s="23"/>
      <c r="M11" s="23"/>
      <c r="N11" s="58">
        <v>34</v>
      </c>
      <c r="O11" s="58">
        <v>38</v>
      </c>
      <c r="P11" s="65">
        <v>0</v>
      </c>
      <c r="Q11" s="65">
        <v>0</v>
      </c>
    </row>
    <row r="12" spans="1:18" customFormat="1" x14ac:dyDescent="0.35">
      <c r="A12" s="17" t="s">
        <v>113</v>
      </c>
      <c r="B12" s="6" t="s">
        <v>12</v>
      </c>
      <c r="C12" s="23"/>
      <c r="D12" s="23">
        <v>3</v>
      </c>
      <c r="E12" s="23"/>
      <c r="F12" s="56">
        <v>144</v>
      </c>
      <c r="G12" s="27">
        <v>0</v>
      </c>
      <c r="H12" s="71">
        <v>144</v>
      </c>
      <c r="I12" s="23"/>
      <c r="J12" s="23">
        <v>84</v>
      </c>
      <c r="K12" s="23">
        <v>60</v>
      </c>
      <c r="L12" s="23"/>
      <c r="M12" s="23"/>
      <c r="N12" s="58">
        <v>34</v>
      </c>
      <c r="O12" s="58">
        <v>76</v>
      </c>
      <c r="P12" s="65">
        <v>34</v>
      </c>
      <c r="Q12" s="65">
        <v>0</v>
      </c>
    </row>
    <row r="13" spans="1:18" customFormat="1" x14ac:dyDescent="0.35">
      <c r="A13" s="17" t="s">
        <v>114</v>
      </c>
      <c r="B13" s="6" t="s">
        <v>13</v>
      </c>
      <c r="C13" s="23"/>
      <c r="D13" s="23"/>
      <c r="E13" s="23">
        <v>3</v>
      </c>
      <c r="F13" s="56">
        <v>216</v>
      </c>
      <c r="G13" s="27">
        <v>0</v>
      </c>
      <c r="H13" s="71">
        <f>N13+O13+P13</f>
        <v>216</v>
      </c>
      <c r="I13" s="23"/>
      <c r="J13" s="23"/>
      <c r="K13" s="23"/>
      <c r="L13" s="23"/>
      <c r="M13" s="23">
        <v>8</v>
      </c>
      <c r="N13" s="58">
        <v>68</v>
      </c>
      <c r="O13" s="58">
        <v>72</v>
      </c>
      <c r="P13" s="65">
        <v>76</v>
      </c>
      <c r="Q13" s="65">
        <v>0</v>
      </c>
    </row>
    <row r="14" spans="1:18" customFormat="1" x14ac:dyDescent="0.35">
      <c r="A14" s="17" t="s">
        <v>115</v>
      </c>
      <c r="B14" s="6" t="s">
        <v>51</v>
      </c>
      <c r="C14" s="23"/>
      <c r="D14" s="23">
        <v>3</v>
      </c>
      <c r="E14" s="23"/>
      <c r="F14" s="56">
        <v>68</v>
      </c>
      <c r="G14" s="27">
        <v>0</v>
      </c>
      <c r="H14" s="71">
        <v>68</v>
      </c>
      <c r="I14" s="23"/>
      <c r="J14" s="23"/>
      <c r="K14" s="23"/>
      <c r="L14" s="23"/>
      <c r="M14" s="23"/>
      <c r="N14" s="58">
        <v>0</v>
      </c>
      <c r="O14" s="58">
        <v>24</v>
      </c>
      <c r="P14" s="65">
        <v>44</v>
      </c>
      <c r="Q14" s="65">
        <v>0</v>
      </c>
    </row>
    <row r="15" spans="1:18" customFormat="1" x14ac:dyDescent="0.35">
      <c r="A15" s="17" t="s">
        <v>116</v>
      </c>
      <c r="B15" s="6" t="s">
        <v>59</v>
      </c>
      <c r="C15" s="23"/>
      <c r="D15" s="23">
        <v>2</v>
      </c>
      <c r="E15" s="23"/>
      <c r="F15" s="56">
        <v>48</v>
      </c>
      <c r="G15" s="27">
        <v>0</v>
      </c>
      <c r="H15" s="71">
        <v>48</v>
      </c>
      <c r="I15" s="23"/>
      <c r="J15" s="23"/>
      <c r="K15" s="23"/>
      <c r="L15" s="23"/>
      <c r="M15" s="23"/>
      <c r="N15" s="58">
        <v>0</v>
      </c>
      <c r="O15" s="58">
        <v>48</v>
      </c>
      <c r="P15" s="65">
        <v>0</v>
      </c>
      <c r="Q15" s="65">
        <v>0</v>
      </c>
    </row>
    <row r="16" spans="1:18" customFormat="1" x14ac:dyDescent="0.35">
      <c r="A16" s="17" t="s">
        <v>117</v>
      </c>
      <c r="B16" s="6" t="s">
        <v>52</v>
      </c>
      <c r="C16" s="23"/>
      <c r="D16" s="23">
        <v>2</v>
      </c>
      <c r="E16" s="23"/>
      <c r="F16" s="56">
        <v>136</v>
      </c>
      <c r="G16" s="27">
        <v>0</v>
      </c>
      <c r="H16" s="71">
        <v>136</v>
      </c>
      <c r="I16" s="23"/>
      <c r="J16" s="23"/>
      <c r="K16" s="23"/>
      <c r="L16" s="23"/>
      <c r="M16" s="23"/>
      <c r="N16" s="58">
        <v>68</v>
      </c>
      <c r="O16" s="58">
        <v>68</v>
      </c>
      <c r="P16" s="65">
        <v>0</v>
      </c>
      <c r="Q16" s="65">
        <v>0</v>
      </c>
    </row>
    <row r="17" spans="1:18" customFormat="1" x14ac:dyDescent="0.35">
      <c r="A17" s="17" t="s">
        <v>118</v>
      </c>
      <c r="B17" s="6" t="s">
        <v>14</v>
      </c>
      <c r="C17" s="23"/>
      <c r="D17" s="23">
        <v>3</v>
      </c>
      <c r="E17" s="23"/>
      <c r="F17" s="56">
        <v>72</v>
      </c>
      <c r="G17" s="27">
        <v>0</v>
      </c>
      <c r="H17" s="71">
        <v>72</v>
      </c>
      <c r="I17" s="23"/>
      <c r="J17" s="23"/>
      <c r="K17" s="23"/>
      <c r="L17" s="23"/>
      <c r="M17" s="23"/>
      <c r="N17" s="58">
        <v>0</v>
      </c>
      <c r="O17" s="58">
        <v>0</v>
      </c>
      <c r="P17" s="65">
        <v>0</v>
      </c>
      <c r="Q17" s="65">
        <v>72</v>
      </c>
    </row>
    <row r="18" spans="1:18" customFormat="1" x14ac:dyDescent="0.35">
      <c r="A18" s="17" t="s">
        <v>119</v>
      </c>
      <c r="B18" s="6" t="s">
        <v>53</v>
      </c>
      <c r="C18" s="23"/>
      <c r="D18" s="23">
        <v>1</v>
      </c>
      <c r="E18" s="23"/>
      <c r="F18" s="56">
        <v>68</v>
      </c>
      <c r="G18" s="27">
        <v>0</v>
      </c>
      <c r="H18" s="71">
        <v>68</v>
      </c>
      <c r="I18" s="23"/>
      <c r="J18" s="23"/>
      <c r="K18" s="23"/>
      <c r="L18" s="23"/>
      <c r="M18" s="23"/>
      <c r="N18" s="58">
        <v>68</v>
      </c>
      <c r="O18" s="58">
        <v>0</v>
      </c>
      <c r="P18" s="65">
        <v>0</v>
      </c>
      <c r="Q18" s="65">
        <v>0</v>
      </c>
    </row>
    <row r="19" spans="1:18" customFormat="1" x14ac:dyDescent="0.35">
      <c r="A19" s="17" t="s">
        <v>120</v>
      </c>
      <c r="B19" s="6" t="s">
        <v>11</v>
      </c>
      <c r="C19" s="23"/>
      <c r="D19" s="23">
        <v>3</v>
      </c>
      <c r="E19" s="23"/>
      <c r="F19" s="56">
        <v>98</v>
      </c>
      <c r="G19" s="27">
        <v>0</v>
      </c>
      <c r="H19" s="71">
        <f>N19+O19+P19</f>
        <v>98</v>
      </c>
      <c r="I19" s="23"/>
      <c r="J19" s="23"/>
      <c r="K19" s="23"/>
      <c r="L19" s="23"/>
      <c r="M19" s="23"/>
      <c r="N19" s="58">
        <v>32</v>
      </c>
      <c r="O19" s="58">
        <v>32</v>
      </c>
      <c r="P19" s="65">
        <v>34</v>
      </c>
      <c r="Q19" s="65">
        <v>0</v>
      </c>
    </row>
    <row r="20" spans="1:18" customFormat="1" x14ac:dyDescent="0.35">
      <c r="A20" s="17" t="s">
        <v>121</v>
      </c>
      <c r="B20" s="6" t="s">
        <v>122</v>
      </c>
      <c r="C20" s="23"/>
      <c r="D20" s="23">
        <v>1</v>
      </c>
      <c r="E20" s="23"/>
      <c r="F20" s="56">
        <v>68</v>
      </c>
      <c r="G20" s="27">
        <v>0</v>
      </c>
      <c r="H20" s="71">
        <v>68</v>
      </c>
      <c r="I20" s="23"/>
      <c r="J20" s="23"/>
      <c r="K20" s="23"/>
      <c r="L20" s="23"/>
      <c r="M20" s="23"/>
      <c r="N20" s="58">
        <v>68</v>
      </c>
      <c r="O20" s="58">
        <v>0</v>
      </c>
      <c r="P20" s="65">
        <v>0</v>
      </c>
      <c r="Q20" s="65">
        <v>0</v>
      </c>
    </row>
    <row r="21" spans="1:18" customFormat="1" ht="20" customHeight="1" x14ac:dyDescent="0.35">
      <c r="A21" s="21" t="s">
        <v>123</v>
      </c>
      <c r="B21" s="6" t="s">
        <v>79</v>
      </c>
      <c r="C21" s="23"/>
      <c r="D21" s="23">
        <v>2</v>
      </c>
      <c r="E21" s="23"/>
      <c r="F21" s="56">
        <v>51</v>
      </c>
      <c r="G21" s="27">
        <v>17</v>
      </c>
      <c r="H21" s="71">
        <v>34</v>
      </c>
      <c r="I21" s="23"/>
      <c r="J21" s="23"/>
      <c r="K21" s="23"/>
      <c r="L21" s="23"/>
      <c r="M21" s="23">
        <v>2</v>
      </c>
      <c r="N21" s="58">
        <v>0</v>
      </c>
      <c r="O21" s="58">
        <v>34</v>
      </c>
      <c r="P21" s="65">
        <v>0</v>
      </c>
      <c r="Q21" s="65">
        <v>0</v>
      </c>
    </row>
    <row r="22" spans="1:18" customFormat="1" x14ac:dyDescent="0.35">
      <c r="A22" s="22" t="s">
        <v>124</v>
      </c>
      <c r="B22" s="29" t="s">
        <v>60</v>
      </c>
      <c r="C22" s="27"/>
      <c r="D22" s="16">
        <v>3</v>
      </c>
      <c r="E22" s="16"/>
      <c r="F22" s="39">
        <v>32</v>
      </c>
      <c r="G22" s="27">
        <v>0</v>
      </c>
      <c r="H22" s="72">
        <v>32</v>
      </c>
      <c r="J22" s="30"/>
      <c r="L22" s="16"/>
      <c r="N22" s="59">
        <v>0</v>
      </c>
      <c r="O22" s="59">
        <v>15</v>
      </c>
      <c r="P22" s="65">
        <v>17</v>
      </c>
      <c r="Q22" s="65">
        <v>0</v>
      </c>
    </row>
    <row r="23" spans="1:18" x14ac:dyDescent="0.35">
      <c r="A23" s="18" t="s">
        <v>15</v>
      </c>
      <c r="B23" s="19" t="s">
        <v>16</v>
      </c>
      <c r="C23" s="18"/>
      <c r="D23" s="18"/>
      <c r="E23" s="18"/>
      <c r="F23" s="18">
        <f>F24+F25+F26+F27+F28+F29</f>
        <v>360</v>
      </c>
      <c r="G23" s="18">
        <f>G24+G25+G26+G27+G28+G29</f>
        <v>112</v>
      </c>
      <c r="H23" s="18">
        <f>H24+H25+H26+H27+H28+H29</f>
        <v>248</v>
      </c>
      <c r="I23" s="18">
        <f t="shared" ref="I23" si="2">I24+I25+I26+I27+I28+I29</f>
        <v>92</v>
      </c>
      <c r="J23" s="18">
        <f t="shared" ref="J23:Q23" si="3">J24+J25+J26+J27+J28+J29</f>
        <v>111</v>
      </c>
      <c r="K23" s="18">
        <f t="shared" si="3"/>
        <v>137</v>
      </c>
      <c r="L23" s="18">
        <f t="shared" si="3"/>
        <v>0</v>
      </c>
      <c r="M23" s="18">
        <f t="shared" si="3"/>
        <v>0</v>
      </c>
      <c r="N23" s="18">
        <f t="shared" si="3"/>
        <v>36</v>
      </c>
      <c r="O23" s="18">
        <f t="shared" si="3"/>
        <v>68</v>
      </c>
      <c r="P23" s="18">
        <f t="shared" si="3"/>
        <v>108</v>
      </c>
      <c r="Q23" s="18">
        <f t="shared" si="3"/>
        <v>36</v>
      </c>
    </row>
    <row r="24" spans="1:18" x14ac:dyDescent="0.35">
      <c r="A24" s="14" t="s">
        <v>17</v>
      </c>
      <c r="B24" s="6" t="s">
        <v>61</v>
      </c>
      <c r="C24" s="23"/>
      <c r="D24" s="23">
        <v>1</v>
      </c>
      <c r="E24" s="23"/>
      <c r="F24" s="23">
        <v>54</v>
      </c>
      <c r="G24" s="39">
        <v>18</v>
      </c>
      <c r="H24" s="71">
        <v>36</v>
      </c>
      <c r="I24" s="14">
        <v>20</v>
      </c>
      <c r="J24" s="14">
        <v>16</v>
      </c>
      <c r="K24" s="14">
        <v>20</v>
      </c>
      <c r="L24" s="12"/>
      <c r="M24" s="14"/>
      <c r="N24" s="58">
        <v>36</v>
      </c>
      <c r="O24" s="58">
        <v>0</v>
      </c>
      <c r="P24" s="65">
        <v>0</v>
      </c>
      <c r="Q24" s="65">
        <v>0</v>
      </c>
    </row>
    <row r="25" spans="1:18" x14ac:dyDescent="0.35">
      <c r="A25" s="14" t="s">
        <v>18</v>
      </c>
      <c r="B25" s="11" t="s">
        <v>19</v>
      </c>
      <c r="C25" s="23"/>
      <c r="D25" s="23">
        <v>3</v>
      </c>
      <c r="E25" s="23"/>
      <c r="F25" s="23">
        <v>54</v>
      </c>
      <c r="G25" s="39">
        <v>18</v>
      </c>
      <c r="H25" s="71">
        <v>36</v>
      </c>
      <c r="I25" s="14">
        <v>12</v>
      </c>
      <c r="J25" s="14">
        <v>24</v>
      </c>
      <c r="K25" s="14">
        <v>12</v>
      </c>
      <c r="L25" s="3"/>
      <c r="M25" s="14"/>
      <c r="N25" s="58">
        <v>0</v>
      </c>
      <c r="O25" s="58">
        <v>0</v>
      </c>
      <c r="P25" s="65">
        <v>36</v>
      </c>
      <c r="Q25" s="65">
        <v>0</v>
      </c>
    </row>
    <row r="26" spans="1:18" x14ac:dyDescent="0.35">
      <c r="A26" s="14" t="s">
        <v>20</v>
      </c>
      <c r="B26" s="11" t="s">
        <v>21</v>
      </c>
      <c r="C26" s="23"/>
      <c r="D26" s="23">
        <v>3</v>
      </c>
      <c r="E26" s="23"/>
      <c r="F26" s="23">
        <v>54</v>
      </c>
      <c r="G26" s="39">
        <v>18</v>
      </c>
      <c r="H26" s="71">
        <v>36</v>
      </c>
      <c r="I26" s="14">
        <v>8</v>
      </c>
      <c r="J26" s="14">
        <v>28</v>
      </c>
      <c r="K26" s="14">
        <v>8</v>
      </c>
      <c r="L26" s="12"/>
      <c r="M26" s="14"/>
      <c r="N26" s="58">
        <v>0</v>
      </c>
      <c r="O26" s="58">
        <v>0</v>
      </c>
      <c r="P26" s="65">
        <v>36</v>
      </c>
      <c r="Q26" s="65">
        <v>0</v>
      </c>
    </row>
    <row r="27" spans="1:18" x14ac:dyDescent="0.35">
      <c r="A27" s="14" t="s">
        <v>22</v>
      </c>
      <c r="B27" s="11" t="s">
        <v>23</v>
      </c>
      <c r="C27" s="23"/>
      <c r="D27" s="23">
        <v>3</v>
      </c>
      <c r="E27" s="23"/>
      <c r="F27" s="23">
        <v>54</v>
      </c>
      <c r="G27" s="39">
        <v>18</v>
      </c>
      <c r="H27" s="71">
        <v>36</v>
      </c>
      <c r="I27" s="14">
        <v>22</v>
      </c>
      <c r="J27" s="14">
        <v>14</v>
      </c>
      <c r="K27" s="14">
        <v>22</v>
      </c>
      <c r="L27" s="12"/>
      <c r="M27" s="14"/>
      <c r="N27" s="58">
        <v>0</v>
      </c>
      <c r="O27" s="58">
        <v>0</v>
      </c>
      <c r="P27" s="65">
        <v>36</v>
      </c>
      <c r="Q27" s="65">
        <v>0</v>
      </c>
    </row>
    <row r="28" spans="1:18" x14ac:dyDescent="0.35">
      <c r="A28" s="14" t="s">
        <v>63</v>
      </c>
      <c r="B28" s="11" t="s">
        <v>62</v>
      </c>
      <c r="C28" s="23"/>
      <c r="D28" s="23">
        <v>4</v>
      </c>
      <c r="E28" s="23"/>
      <c r="F28" s="23">
        <v>54</v>
      </c>
      <c r="G28" s="39">
        <v>18</v>
      </c>
      <c r="H28" s="71">
        <v>36</v>
      </c>
      <c r="I28" s="14">
        <v>30</v>
      </c>
      <c r="J28" s="14">
        <v>6</v>
      </c>
      <c r="K28" s="14">
        <v>30</v>
      </c>
      <c r="L28" s="12"/>
      <c r="M28" s="14"/>
      <c r="N28" s="58">
        <v>0</v>
      </c>
      <c r="O28" s="58">
        <v>0</v>
      </c>
      <c r="P28" s="65">
        <v>0</v>
      </c>
      <c r="Q28" s="65">
        <v>36</v>
      </c>
    </row>
    <row r="29" spans="1:18" x14ac:dyDescent="0.35">
      <c r="A29" s="23" t="s">
        <v>64</v>
      </c>
      <c r="B29" s="11" t="s">
        <v>24</v>
      </c>
      <c r="C29" s="23"/>
      <c r="D29" s="23">
        <v>2</v>
      </c>
      <c r="E29" s="23"/>
      <c r="F29" s="23">
        <v>90</v>
      </c>
      <c r="G29" s="39">
        <v>22</v>
      </c>
      <c r="H29" s="71">
        <v>68</v>
      </c>
      <c r="I29" s="23"/>
      <c r="J29" s="23">
        <v>23</v>
      </c>
      <c r="K29" s="23">
        <v>45</v>
      </c>
      <c r="L29" s="12">
        <v>0</v>
      </c>
      <c r="M29" s="23"/>
      <c r="N29" s="58">
        <v>0</v>
      </c>
      <c r="O29" s="58">
        <v>68</v>
      </c>
      <c r="P29" s="65">
        <v>0</v>
      </c>
      <c r="Q29" s="65">
        <v>0</v>
      </c>
    </row>
    <row r="30" spans="1:18" x14ac:dyDescent="0.35">
      <c r="A30" s="18" t="s">
        <v>25</v>
      </c>
      <c r="B30" s="19" t="s">
        <v>26</v>
      </c>
      <c r="C30" s="18"/>
      <c r="D30" s="18"/>
      <c r="E30" s="18"/>
      <c r="F30" s="18">
        <f>F31+F43+F46+F52+F53</f>
        <v>1324</v>
      </c>
      <c r="G30" s="18">
        <f t="shared" ref="G30:N30" si="4">G31+G43+G46+G52+G53</f>
        <v>248</v>
      </c>
      <c r="H30" s="18">
        <f t="shared" si="4"/>
        <v>1116</v>
      </c>
      <c r="I30" s="18">
        <f t="shared" si="4"/>
        <v>752</v>
      </c>
      <c r="J30" s="18">
        <f t="shared" si="4"/>
        <v>306</v>
      </c>
      <c r="K30" s="18">
        <f t="shared" si="4"/>
        <v>108</v>
      </c>
      <c r="L30" s="18">
        <f t="shared" si="4"/>
        <v>684</v>
      </c>
      <c r="M30" s="18">
        <f t="shared" si="4"/>
        <v>12</v>
      </c>
      <c r="N30" s="18">
        <f t="shared" si="4"/>
        <v>68</v>
      </c>
      <c r="O30" s="18">
        <f>O31+O43+O46+O52+O53</f>
        <v>227</v>
      </c>
      <c r="P30" s="18">
        <f>P31+P43+P46+P52+P53</f>
        <v>225</v>
      </c>
      <c r="Q30" s="18">
        <f>Q31+Q43+Q46+Q52+Q53</f>
        <v>596</v>
      </c>
    </row>
    <row r="31" spans="1:18" x14ac:dyDescent="0.35">
      <c r="A31" s="5" t="s">
        <v>27</v>
      </c>
      <c r="B31" s="34" t="s">
        <v>28</v>
      </c>
      <c r="C31" s="5"/>
      <c r="D31" s="5"/>
      <c r="E31" s="5"/>
      <c r="F31" s="5">
        <f t="shared" ref="F31:L31" si="5">F32+F47</f>
        <v>640</v>
      </c>
      <c r="G31" s="48">
        <f t="shared" si="5"/>
        <v>248</v>
      </c>
      <c r="H31" s="70">
        <f t="shared" si="5"/>
        <v>432</v>
      </c>
      <c r="I31" s="5">
        <f t="shared" si="5"/>
        <v>68</v>
      </c>
      <c r="J31" s="5">
        <f t="shared" si="5"/>
        <v>306</v>
      </c>
      <c r="K31" s="5">
        <f t="shared" si="5"/>
        <v>108</v>
      </c>
      <c r="L31" s="5">
        <f t="shared" si="5"/>
        <v>0</v>
      </c>
      <c r="M31" s="5"/>
      <c r="N31" s="57">
        <f>N32+N47</f>
        <v>68</v>
      </c>
      <c r="O31" s="57">
        <f>O32+O47</f>
        <v>119</v>
      </c>
      <c r="P31" s="64">
        <f>P32+P47</f>
        <v>171</v>
      </c>
      <c r="Q31" s="64">
        <f>Q32+Q47</f>
        <v>74</v>
      </c>
    </row>
    <row r="32" spans="1:18" x14ac:dyDescent="0.35">
      <c r="A32" s="74" t="s">
        <v>29</v>
      </c>
      <c r="B32" s="75" t="s">
        <v>65</v>
      </c>
      <c r="C32" s="74"/>
      <c r="D32" s="74"/>
      <c r="E32" s="74"/>
      <c r="F32" s="74">
        <f>F33+F40</f>
        <v>333</v>
      </c>
      <c r="G32" s="74">
        <f t="shared" ref="G32" si="6">G33+G40+G43+G46</f>
        <v>109</v>
      </c>
      <c r="H32" s="74">
        <f>H33+H40</f>
        <v>224</v>
      </c>
      <c r="I32" s="74">
        <f t="shared" ref="I32:Q32" si="7">I33+I40</f>
        <v>68</v>
      </c>
      <c r="J32" s="74">
        <f t="shared" si="7"/>
        <v>150</v>
      </c>
      <c r="K32" s="74">
        <f t="shared" si="7"/>
        <v>68</v>
      </c>
      <c r="L32" s="74">
        <f t="shared" si="7"/>
        <v>0</v>
      </c>
      <c r="M32" s="74">
        <f t="shared" si="7"/>
        <v>6</v>
      </c>
      <c r="N32" s="74">
        <f t="shared" si="7"/>
        <v>68</v>
      </c>
      <c r="O32" s="74">
        <f t="shared" si="7"/>
        <v>47</v>
      </c>
      <c r="P32" s="74">
        <f t="shared" si="7"/>
        <v>99</v>
      </c>
      <c r="Q32" s="74">
        <f t="shared" si="7"/>
        <v>10</v>
      </c>
      <c r="R32" s="9"/>
    </row>
    <row r="33" spans="1:18" ht="30.5" customHeight="1" x14ac:dyDescent="0.35">
      <c r="A33" s="49" t="s">
        <v>30</v>
      </c>
      <c r="B33" s="50" t="s">
        <v>66</v>
      </c>
      <c r="C33" s="42"/>
      <c r="D33" s="42"/>
      <c r="E33" s="42">
        <v>4</v>
      </c>
      <c r="F33" s="42">
        <f>F34+F35+F36+F37+F38+F39</f>
        <v>163</v>
      </c>
      <c r="G33" s="42">
        <f t="shared" ref="G33:Q33" si="8">G34+G35+G36+G37+G38+G39</f>
        <v>54</v>
      </c>
      <c r="H33" s="42">
        <f t="shared" si="8"/>
        <v>109</v>
      </c>
      <c r="I33" s="42">
        <f t="shared" si="8"/>
        <v>32</v>
      </c>
      <c r="J33" s="42">
        <f t="shared" si="8"/>
        <v>77</v>
      </c>
      <c r="K33" s="42">
        <f t="shared" si="8"/>
        <v>32</v>
      </c>
      <c r="L33" s="42">
        <f t="shared" si="8"/>
        <v>0</v>
      </c>
      <c r="M33" s="42">
        <f t="shared" si="8"/>
        <v>0</v>
      </c>
      <c r="N33" s="42">
        <f t="shared" si="8"/>
        <v>0</v>
      </c>
      <c r="O33" s="42">
        <f t="shared" si="8"/>
        <v>0</v>
      </c>
      <c r="P33" s="42">
        <f t="shared" si="8"/>
        <v>99</v>
      </c>
      <c r="Q33" s="42">
        <f t="shared" si="8"/>
        <v>10</v>
      </c>
      <c r="R33" s="24"/>
    </row>
    <row r="34" spans="1:18" ht="26" customHeight="1" x14ac:dyDescent="0.35">
      <c r="A34" s="24"/>
      <c r="B34" s="25" t="s">
        <v>94</v>
      </c>
      <c r="C34" s="24"/>
      <c r="D34" s="24"/>
      <c r="E34" s="24"/>
      <c r="F34" s="24">
        <v>63</v>
      </c>
      <c r="G34" s="41">
        <v>21</v>
      </c>
      <c r="H34" s="71">
        <v>42</v>
      </c>
      <c r="I34" s="24">
        <v>12</v>
      </c>
      <c r="J34" s="24">
        <v>30</v>
      </c>
      <c r="K34" s="24">
        <v>12</v>
      </c>
      <c r="L34" s="24">
        <v>0</v>
      </c>
      <c r="M34" s="24"/>
      <c r="N34" s="60">
        <v>0</v>
      </c>
      <c r="O34" s="60">
        <v>0</v>
      </c>
      <c r="P34" s="66">
        <v>42</v>
      </c>
      <c r="Q34" s="66">
        <v>0</v>
      </c>
      <c r="R34" s="9"/>
    </row>
    <row r="35" spans="1:18" ht="14.5" customHeight="1" x14ac:dyDescent="0.35">
      <c r="A35" s="24"/>
      <c r="B35" s="25" t="s">
        <v>95</v>
      </c>
      <c r="C35" s="24"/>
      <c r="D35" s="24"/>
      <c r="E35" s="24"/>
      <c r="F35" s="24">
        <v>18</v>
      </c>
      <c r="G35" s="41">
        <v>6</v>
      </c>
      <c r="H35" s="71">
        <v>12</v>
      </c>
      <c r="I35" s="24">
        <v>4</v>
      </c>
      <c r="J35" s="24">
        <v>8</v>
      </c>
      <c r="K35" s="24">
        <v>4</v>
      </c>
      <c r="L35" s="24">
        <v>0</v>
      </c>
      <c r="M35" s="24"/>
      <c r="N35" s="60">
        <v>0</v>
      </c>
      <c r="O35" s="60">
        <v>0</v>
      </c>
      <c r="P35" s="66">
        <v>12</v>
      </c>
      <c r="Q35" s="66">
        <v>0</v>
      </c>
      <c r="R35" s="9"/>
    </row>
    <row r="36" spans="1:18" ht="26" customHeight="1" x14ac:dyDescent="0.35">
      <c r="A36" s="24"/>
      <c r="B36" s="25" t="s">
        <v>96</v>
      </c>
      <c r="C36" s="24"/>
      <c r="D36" s="24">
        <v>4</v>
      </c>
      <c r="E36" s="24"/>
      <c r="F36" s="24">
        <v>24</v>
      </c>
      <c r="G36" s="41">
        <v>8</v>
      </c>
      <c r="H36" s="71">
        <v>16</v>
      </c>
      <c r="I36" s="24">
        <v>8</v>
      </c>
      <c r="J36" s="24">
        <v>8</v>
      </c>
      <c r="K36" s="24">
        <v>8</v>
      </c>
      <c r="L36" s="24">
        <v>0</v>
      </c>
      <c r="M36" s="24"/>
      <c r="N36" s="60">
        <v>0</v>
      </c>
      <c r="O36" s="60">
        <v>0</v>
      </c>
      <c r="P36" s="66">
        <v>16</v>
      </c>
      <c r="Q36" s="66">
        <v>0</v>
      </c>
      <c r="R36" s="9"/>
    </row>
    <row r="37" spans="1:18" ht="26" customHeight="1" x14ac:dyDescent="0.35">
      <c r="A37" s="24"/>
      <c r="B37" s="47" t="s">
        <v>97</v>
      </c>
      <c r="C37" s="32"/>
      <c r="D37" s="32"/>
      <c r="E37" s="32"/>
      <c r="F37" s="32">
        <v>22</v>
      </c>
      <c r="G37" s="54">
        <v>7</v>
      </c>
      <c r="H37" s="73">
        <v>15</v>
      </c>
      <c r="I37" s="32">
        <v>2</v>
      </c>
      <c r="J37" s="32">
        <v>13</v>
      </c>
      <c r="K37" s="32">
        <v>2</v>
      </c>
      <c r="L37" s="32"/>
      <c r="M37" s="32"/>
      <c r="N37" s="60"/>
      <c r="O37" s="60"/>
      <c r="P37" s="66">
        <v>15</v>
      </c>
      <c r="Q37" s="66">
        <v>0</v>
      </c>
      <c r="R37" s="9"/>
    </row>
    <row r="38" spans="1:18" ht="26" customHeight="1" x14ac:dyDescent="0.35">
      <c r="A38" s="24"/>
      <c r="B38" s="47" t="s">
        <v>98</v>
      </c>
      <c r="C38" s="32"/>
      <c r="D38" s="32"/>
      <c r="E38" s="32"/>
      <c r="F38" s="32">
        <v>18</v>
      </c>
      <c r="G38" s="54">
        <v>6</v>
      </c>
      <c r="H38" s="73">
        <v>12</v>
      </c>
      <c r="I38" s="32">
        <v>4</v>
      </c>
      <c r="J38" s="32">
        <v>8</v>
      </c>
      <c r="K38" s="32">
        <v>4</v>
      </c>
      <c r="L38" s="32"/>
      <c r="M38" s="32"/>
      <c r="N38" s="60"/>
      <c r="O38" s="60"/>
      <c r="P38" s="66">
        <v>12</v>
      </c>
      <c r="Q38" s="66">
        <v>0</v>
      </c>
      <c r="R38" s="9"/>
    </row>
    <row r="39" spans="1:18" ht="26" customHeight="1" x14ac:dyDescent="0.35">
      <c r="A39" s="24"/>
      <c r="B39" s="47" t="s">
        <v>99</v>
      </c>
      <c r="C39" s="32"/>
      <c r="D39" s="32"/>
      <c r="E39" s="32"/>
      <c r="F39" s="32">
        <v>18</v>
      </c>
      <c r="G39" s="54">
        <v>6</v>
      </c>
      <c r="H39" s="73">
        <v>12</v>
      </c>
      <c r="I39" s="32">
        <v>2</v>
      </c>
      <c r="J39" s="32">
        <v>10</v>
      </c>
      <c r="K39" s="32">
        <v>2</v>
      </c>
      <c r="L39" s="32"/>
      <c r="M39" s="32"/>
      <c r="N39" s="60"/>
      <c r="O39" s="60"/>
      <c r="P39" s="66">
        <v>2</v>
      </c>
      <c r="Q39" s="66">
        <v>10</v>
      </c>
      <c r="R39" s="9"/>
    </row>
    <row r="40" spans="1:18" ht="28.5" customHeight="1" x14ac:dyDescent="0.35">
      <c r="A40" s="51" t="s">
        <v>84</v>
      </c>
      <c r="B40" s="43" t="s">
        <v>88</v>
      </c>
      <c r="C40" s="42"/>
      <c r="D40" s="42"/>
      <c r="E40" s="42">
        <v>2</v>
      </c>
      <c r="F40" s="42">
        <f>F41+F42</f>
        <v>170</v>
      </c>
      <c r="G40" s="44">
        <f>G41+G42</f>
        <v>55</v>
      </c>
      <c r="H40" s="71">
        <f>H41+H42</f>
        <v>115</v>
      </c>
      <c r="I40" s="42">
        <f t="shared" ref="I40:Q40" si="9">I41+I42</f>
        <v>36</v>
      </c>
      <c r="J40" s="42">
        <f t="shared" si="9"/>
        <v>73</v>
      </c>
      <c r="K40" s="42">
        <f t="shared" si="9"/>
        <v>36</v>
      </c>
      <c r="L40" s="42">
        <f t="shared" si="9"/>
        <v>0</v>
      </c>
      <c r="M40" s="42">
        <v>6</v>
      </c>
      <c r="N40" s="42">
        <f t="shared" si="9"/>
        <v>68</v>
      </c>
      <c r="O40" s="42">
        <f t="shared" si="9"/>
        <v>47</v>
      </c>
      <c r="P40" s="42">
        <f t="shared" si="9"/>
        <v>0</v>
      </c>
      <c r="Q40" s="42">
        <f t="shared" si="9"/>
        <v>0</v>
      </c>
      <c r="R40" s="9"/>
    </row>
    <row r="41" spans="1:18" ht="19.5" customHeight="1" x14ac:dyDescent="0.35">
      <c r="A41" s="46"/>
      <c r="B41" s="25" t="s">
        <v>100</v>
      </c>
      <c r="C41" s="24"/>
      <c r="D41" s="24">
        <v>1</v>
      </c>
      <c r="E41" s="24"/>
      <c r="F41" s="24">
        <v>101</v>
      </c>
      <c r="G41" s="48">
        <v>33</v>
      </c>
      <c r="H41" s="71">
        <v>68</v>
      </c>
      <c r="I41" s="24">
        <v>18</v>
      </c>
      <c r="J41" s="24">
        <v>50</v>
      </c>
      <c r="K41" s="24">
        <v>18</v>
      </c>
      <c r="L41" s="24"/>
      <c r="M41" s="24"/>
      <c r="N41" s="60">
        <v>68</v>
      </c>
      <c r="O41" s="60"/>
      <c r="P41" s="66"/>
      <c r="Q41" s="66"/>
      <c r="R41" s="9"/>
    </row>
    <row r="42" spans="1:18" ht="17" customHeight="1" x14ac:dyDescent="0.35">
      <c r="A42" s="46"/>
      <c r="B42" s="25" t="s">
        <v>101</v>
      </c>
      <c r="C42" s="24"/>
      <c r="D42" s="24"/>
      <c r="E42" s="24"/>
      <c r="F42" s="24">
        <v>69</v>
      </c>
      <c r="G42" s="48">
        <v>22</v>
      </c>
      <c r="H42" s="71">
        <v>47</v>
      </c>
      <c r="I42" s="24">
        <v>18</v>
      </c>
      <c r="J42" s="24">
        <v>23</v>
      </c>
      <c r="K42" s="24">
        <v>18</v>
      </c>
      <c r="L42" s="24"/>
      <c r="M42" s="24">
        <v>6</v>
      </c>
      <c r="N42" s="60"/>
      <c r="O42" s="60">
        <v>47</v>
      </c>
      <c r="P42" s="66"/>
      <c r="Q42" s="66"/>
      <c r="R42" s="9"/>
    </row>
    <row r="43" spans="1:18" x14ac:dyDescent="0.35">
      <c r="A43" s="5" t="s">
        <v>31</v>
      </c>
      <c r="B43" s="34" t="s">
        <v>57</v>
      </c>
      <c r="C43" s="5"/>
      <c r="D43" s="5">
        <v>2</v>
      </c>
      <c r="E43" s="5"/>
      <c r="F43" s="5">
        <v>108</v>
      </c>
      <c r="G43" s="41"/>
      <c r="H43" s="70">
        <v>108</v>
      </c>
      <c r="I43" s="5">
        <v>108</v>
      </c>
      <c r="J43" s="5">
        <v>0</v>
      </c>
      <c r="K43" s="5"/>
      <c r="L43" s="5">
        <v>108</v>
      </c>
      <c r="M43" s="5"/>
      <c r="N43" s="57">
        <v>0</v>
      </c>
      <c r="O43" s="57">
        <v>108</v>
      </c>
      <c r="P43" s="64">
        <v>0</v>
      </c>
      <c r="Q43" s="64">
        <v>0</v>
      </c>
      <c r="R43" s="9"/>
    </row>
    <row r="44" spans="1:18" x14ac:dyDescent="0.35">
      <c r="A44" s="5"/>
      <c r="B44" s="26" t="s">
        <v>125</v>
      </c>
      <c r="C44" s="5"/>
      <c r="D44" s="5"/>
      <c r="E44" s="5"/>
      <c r="F44" s="5"/>
      <c r="G44" s="41"/>
      <c r="H44" s="70"/>
      <c r="I44" s="5"/>
      <c r="J44" s="5"/>
      <c r="K44" s="5"/>
      <c r="L44" s="5"/>
      <c r="M44" s="5"/>
      <c r="N44" s="87"/>
      <c r="O44" s="87"/>
      <c r="P44" s="88"/>
      <c r="Q44" s="88"/>
      <c r="R44" s="9"/>
    </row>
    <row r="45" spans="1:18" x14ac:dyDescent="0.35">
      <c r="A45" s="5"/>
      <c r="B45" s="26" t="s">
        <v>89</v>
      </c>
      <c r="C45" s="5"/>
      <c r="D45" s="5"/>
      <c r="E45" s="5"/>
      <c r="F45" s="5"/>
      <c r="G45" s="41"/>
      <c r="H45" s="70" t="s">
        <v>90</v>
      </c>
      <c r="I45" s="5"/>
      <c r="J45" s="5"/>
      <c r="K45" s="5"/>
      <c r="L45" s="5"/>
      <c r="M45" s="5"/>
      <c r="N45" s="57"/>
      <c r="O45" s="57"/>
      <c r="P45" s="64"/>
      <c r="Q45" s="64" t="s">
        <v>90</v>
      </c>
      <c r="R45" s="9"/>
    </row>
    <row r="46" spans="1:18" ht="26.5" thickBot="1" x14ac:dyDescent="0.4">
      <c r="A46" s="5" t="s">
        <v>32</v>
      </c>
      <c r="B46" s="34" t="s">
        <v>33</v>
      </c>
      <c r="C46" s="5"/>
      <c r="D46" s="5"/>
      <c r="E46" s="5" t="s">
        <v>91</v>
      </c>
      <c r="F46" s="5">
        <v>72</v>
      </c>
      <c r="G46" s="41"/>
      <c r="H46" s="70">
        <v>72</v>
      </c>
      <c r="I46" s="5">
        <v>72</v>
      </c>
      <c r="J46" s="5">
        <v>0</v>
      </c>
      <c r="K46" s="5"/>
      <c r="L46" s="5">
        <v>72</v>
      </c>
      <c r="M46" s="5">
        <v>6</v>
      </c>
      <c r="N46" s="57">
        <v>0</v>
      </c>
      <c r="O46" s="57">
        <v>0</v>
      </c>
      <c r="P46" s="64">
        <v>0</v>
      </c>
      <c r="Q46" s="64">
        <v>72</v>
      </c>
      <c r="R46" s="9"/>
    </row>
    <row r="47" spans="1:18" ht="15" thickBot="1" x14ac:dyDescent="0.4">
      <c r="A47" s="74" t="s">
        <v>34</v>
      </c>
      <c r="B47" s="76" t="s">
        <v>67</v>
      </c>
      <c r="C47" s="74"/>
      <c r="D47" s="74"/>
      <c r="E47" s="74"/>
      <c r="F47" s="74">
        <f>F48+F51</f>
        <v>307</v>
      </c>
      <c r="G47" s="77">
        <f>G48+G51+G54</f>
        <v>139</v>
      </c>
      <c r="H47" s="71">
        <f>H48+H51</f>
        <v>208</v>
      </c>
      <c r="I47" s="74">
        <f t="shared" ref="I47:Q47" si="10">I48+I51</f>
        <v>0</v>
      </c>
      <c r="J47" s="74">
        <f t="shared" si="10"/>
        <v>156</v>
      </c>
      <c r="K47" s="74">
        <f t="shared" si="10"/>
        <v>40</v>
      </c>
      <c r="L47" s="74">
        <f t="shared" si="10"/>
        <v>0</v>
      </c>
      <c r="M47" s="74">
        <f t="shared" si="10"/>
        <v>18</v>
      </c>
      <c r="N47" s="74">
        <f t="shared" si="10"/>
        <v>0</v>
      </c>
      <c r="O47" s="74">
        <f t="shared" si="10"/>
        <v>72</v>
      </c>
      <c r="P47" s="74">
        <f t="shared" si="10"/>
        <v>72</v>
      </c>
      <c r="Q47" s="74">
        <f t="shared" si="10"/>
        <v>64</v>
      </c>
      <c r="R47" s="9"/>
    </row>
    <row r="48" spans="1:18" ht="15.75" customHeight="1" x14ac:dyDescent="0.35">
      <c r="A48" s="49" t="s">
        <v>35</v>
      </c>
      <c r="B48" s="52" t="s">
        <v>68</v>
      </c>
      <c r="C48" s="42"/>
      <c r="D48" s="42"/>
      <c r="E48" s="42"/>
      <c r="F48" s="42">
        <f>F49+F50</f>
        <v>215</v>
      </c>
      <c r="G48" s="44">
        <f>G49+G50</f>
        <v>71</v>
      </c>
      <c r="H48" s="71">
        <f>H49+H50</f>
        <v>144</v>
      </c>
      <c r="I48" s="42">
        <f t="shared" ref="I48:Q48" si="11">I49+I50</f>
        <v>0</v>
      </c>
      <c r="J48" s="42">
        <f t="shared" si="11"/>
        <v>104</v>
      </c>
      <c r="K48" s="42">
        <f t="shared" si="11"/>
        <v>28</v>
      </c>
      <c r="L48" s="42">
        <f t="shared" si="11"/>
        <v>0</v>
      </c>
      <c r="M48" s="79">
        <f t="shared" si="11"/>
        <v>12</v>
      </c>
      <c r="N48" s="79">
        <f t="shared" si="11"/>
        <v>0</v>
      </c>
      <c r="O48" s="79">
        <f t="shared" si="11"/>
        <v>72</v>
      </c>
      <c r="P48" s="79">
        <f t="shared" si="11"/>
        <v>72</v>
      </c>
      <c r="Q48" s="79">
        <f t="shared" si="11"/>
        <v>0</v>
      </c>
      <c r="R48" s="9"/>
    </row>
    <row r="49" spans="1:20" ht="15.75" customHeight="1" x14ac:dyDescent="0.35">
      <c r="A49" s="33"/>
      <c r="B49" s="31" t="s">
        <v>102</v>
      </c>
      <c r="C49" s="24"/>
      <c r="D49" s="24"/>
      <c r="E49" s="24">
        <v>3</v>
      </c>
      <c r="F49" s="24">
        <v>137</v>
      </c>
      <c r="G49" s="41">
        <v>41</v>
      </c>
      <c r="H49" s="71">
        <v>82</v>
      </c>
      <c r="I49" s="24"/>
      <c r="J49" s="24">
        <v>70</v>
      </c>
      <c r="K49" s="24">
        <v>6</v>
      </c>
      <c r="L49" s="24"/>
      <c r="M49" s="24">
        <v>6</v>
      </c>
      <c r="N49" s="58">
        <v>0</v>
      </c>
      <c r="O49" s="58">
        <v>40</v>
      </c>
      <c r="P49" s="66">
        <v>42</v>
      </c>
      <c r="Q49" s="65">
        <v>0</v>
      </c>
      <c r="R49" s="9"/>
    </row>
    <row r="50" spans="1:20" ht="31.5" customHeight="1" x14ac:dyDescent="0.35">
      <c r="A50" s="24"/>
      <c r="B50" s="78" t="s">
        <v>103</v>
      </c>
      <c r="C50" s="35"/>
      <c r="D50" s="35"/>
      <c r="E50" s="55">
        <v>3</v>
      </c>
      <c r="F50" s="48">
        <v>78</v>
      </c>
      <c r="G50" s="41">
        <v>30</v>
      </c>
      <c r="H50" s="80">
        <v>62</v>
      </c>
      <c r="I50" s="35"/>
      <c r="J50" s="48">
        <v>34</v>
      </c>
      <c r="K50" s="55">
        <v>22</v>
      </c>
      <c r="L50" s="35"/>
      <c r="M50" s="36">
        <v>6</v>
      </c>
      <c r="N50" s="61">
        <v>0</v>
      </c>
      <c r="O50" s="61">
        <v>32</v>
      </c>
      <c r="P50" s="67">
        <v>30</v>
      </c>
      <c r="Q50" s="65">
        <v>0</v>
      </c>
      <c r="R50" s="9"/>
    </row>
    <row r="51" spans="1:20" ht="15.75" customHeight="1" x14ac:dyDescent="0.35">
      <c r="A51" s="42" t="s">
        <v>85</v>
      </c>
      <c r="B51" s="53" t="s">
        <v>104</v>
      </c>
      <c r="C51" s="42"/>
      <c r="D51" s="42"/>
      <c r="E51" s="42">
        <v>4</v>
      </c>
      <c r="F51" s="42">
        <v>92</v>
      </c>
      <c r="G51" s="44">
        <v>28</v>
      </c>
      <c r="H51" s="71">
        <v>64</v>
      </c>
      <c r="I51" s="42"/>
      <c r="J51" s="42">
        <v>52</v>
      </c>
      <c r="K51" s="42">
        <v>12</v>
      </c>
      <c r="L51" s="42"/>
      <c r="M51" s="42">
        <v>6</v>
      </c>
      <c r="N51" s="42">
        <v>0</v>
      </c>
      <c r="O51" s="42">
        <v>0</v>
      </c>
      <c r="P51" s="42">
        <v>0</v>
      </c>
      <c r="Q51" s="45">
        <v>64</v>
      </c>
      <c r="R51" s="9"/>
    </row>
    <row r="52" spans="1:20" x14ac:dyDescent="0.35">
      <c r="A52" s="5" t="s">
        <v>36</v>
      </c>
      <c r="B52" s="34" t="s">
        <v>58</v>
      </c>
      <c r="C52" s="5"/>
      <c r="D52" s="5">
        <v>4</v>
      </c>
      <c r="E52" s="5"/>
      <c r="F52" s="5">
        <v>144</v>
      </c>
      <c r="G52" s="41"/>
      <c r="H52" s="70">
        <v>144</v>
      </c>
      <c r="I52" s="5">
        <v>144</v>
      </c>
      <c r="J52" s="5">
        <v>0</v>
      </c>
      <c r="K52" s="5"/>
      <c r="L52" s="5">
        <v>144</v>
      </c>
      <c r="M52" s="5"/>
      <c r="N52" s="57">
        <v>0</v>
      </c>
      <c r="O52" s="57">
        <v>0</v>
      </c>
      <c r="P52" s="64">
        <v>54</v>
      </c>
      <c r="Q52" s="64">
        <v>90</v>
      </c>
      <c r="R52" s="9"/>
    </row>
    <row r="53" spans="1:20" ht="26" x14ac:dyDescent="0.35">
      <c r="A53" s="5" t="s">
        <v>37</v>
      </c>
      <c r="B53" s="34" t="s">
        <v>33</v>
      </c>
      <c r="C53" s="5"/>
      <c r="D53" s="5"/>
      <c r="E53" s="5" t="s">
        <v>80</v>
      </c>
      <c r="F53" s="5">
        <v>360</v>
      </c>
      <c r="G53" s="41"/>
      <c r="H53" s="70">
        <v>360</v>
      </c>
      <c r="I53" s="5">
        <v>360</v>
      </c>
      <c r="J53" s="5">
        <v>0</v>
      </c>
      <c r="K53" s="5"/>
      <c r="L53" s="5">
        <v>360</v>
      </c>
      <c r="M53" s="5">
        <v>6</v>
      </c>
      <c r="N53" s="57">
        <v>0</v>
      </c>
      <c r="O53" s="57">
        <v>0</v>
      </c>
      <c r="P53" s="64">
        <v>0</v>
      </c>
      <c r="Q53" s="64">
        <v>360</v>
      </c>
      <c r="R53" s="9"/>
      <c r="S53" s="1" t="s">
        <v>86</v>
      </c>
    </row>
    <row r="54" spans="1:20" x14ac:dyDescent="0.35">
      <c r="A54" s="24" t="s">
        <v>71</v>
      </c>
      <c r="B54" s="26" t="s">
        <v>11</v>
      </c>
      <c r="C54" s="24"/>
      <c r="D54" s="24">
        <v>4</v>
      </c>
      <c r="E54" s="24"/>
      <c r="F54" s="24">
        <v>80</v>
      </c>
      <c r="G54" s="41">
        <v>40</v>
      </c>
      <c r="H54" s="71">
        <v>40</v>
      </c>
      <c r="I54" s="24"/>
      <c r="J54" s="24">
        <v>40</v>
      </c>
      <c r="K54" s="24"/>
      <c r="L54" s="24"/>
      <c r="M54" s="24"/>
      <c r="N54" s="58">
        <v>0</v>
      </c>
      <c r="O54" s="58">
        <v>0</v>
      </c>
      <c r="P54" s="65">
        <v>0</v>
      </c>
      <c r="Q54" s="65">
        <v>40</v>
      </c>
      <c r="R54" s="9"/>
      <c r="S54" s="1" t="s">
        <v>87</v>
      </c>
    </row>
    <row r="55" spans="1:20" x14ac:dyDescent="0.35">
      <c r="A55" s="24" t="s">
        <v>69</v>
      </c>
      <c r="B55" s="26" t="s">
        <v>39</v>
      </c>
      <c r="C55" s="24"/>
      <c r="D55" s="24"/>
      <c r="E55" s="24"/>
      <c r="F55" s="24">
        <v>36</v>
      </c>
      <c r="G55" s="41"/>
      <c r="H55" s="71">
        <v>36</v>
      </c>
      <c r="I55" s="24"/>
      <c r="J55" s="24">
        <v>36</v>
      </c>
      <c r="K55" s="24"/>
      <c r="L55" s="24"/>
      <c r="M55" s="24"/>
      <c r="N55" s="58">
        <v>0</v>
      </c>
      <c r="O55" s="58">
        <v>6</v>
      </c>
      <c r="P55" s="65">
        <v>6</v>
      </c>
      <c r="Q55" s="65">
        <v>24</v>
      </c>
      <c r="S55" s="1" t="s">
        <v>87</v>
      </c>
    </row>
    <row r="56" spans="1:20" x14ac:dyDescent="0.35">
      <c r="A56" s="24" t="s">
        <v>70</v>
      </c>
      <c r="B56" s="26" t="s">
        <v>40</v>
      </c>
      <c r="C56" s="24"/>
      <c r="D56" s="24"/>
      <c r="E56" s="24"/>
      <c r="F56" s="24">
        <v>36</v>
      </c>
      <c r="G56" s="16"/>
      <c r="H56" s="71">
        <v>36</v>
      </c>
      <c r="I56" s="24"/>
      <c r="J56" s="24">
        <v>36</v>
      </c>
      <c r="K56" s="24"/>
      <c r="L56" s="24"/>
      <c r="M56" s="24"/>
      <c r="N56" s="58">
        <v>0</v>
      </c>
      <c r="O56" s="58">
        <v>0</v>
      </c>
      <c r="P56" s="65">
        <v>0</v>
      </c>
      <c r="Q56" s="65">
        <v>36</v>
      </c>
      <c r="S56" s="9" t="s">
        <v>87</v>
      </c>
      <c r="T56" s="1" t="s">
        <v>87</v>
      </c>
    </row>
    <row r="57" spans="1:20" x14ac:dyDescent="0.35">
      <c r="A57" s="99" t="s">
        <v>38</v>
      </c>
      <c r="B57" s="100"/>
      <c r="C57" s="15"/>
      <c r="D57" s="15"/>
      <c r="E57" s="15"/>
      <c r="F57" s="28">
        <f>F56+F55+F54+F53+F52+F51+F48+F46+F43+F40+F33+F23+F7</f>
        <v>3329</v>
      </c>
      <c r="G57" s="16">
        <f>G51+G48+G54+G40+G33+G23+G7</f>
        <v>377</v>
      </c>
      <c r="H57" s="70">
        <f>H56+H55+H54+H30+H23+H7</f>
        <v>2952</v>
      </c>
      <c r="I57" s="37">
        <f>I56+I55+I54+I30+I23+I7</f>
        <v>844</v>
      </c>
      <c r="J57" s="37">
        <f>J56+J55+J54+J30+J23+J7</f>
        <v>613</v>
      </c>
      <c r="K57" s="37">
        <f>K56+K55+K54+K30+K23+K7</f>
        <v>305</v>
      </c>
      <c r="L57" s="37">
        <f>L53+L52+L46+L43</f>
        <v>684</v>
      </c>
      <c r="M57" s="37">
        <f>M56+M55+M54+M30+M23+M7</f>
        <v>36</v>
      </c>
      <c r="N57" s="57">
        <f>N56+N55+N54+N30+N23+N7</f>
        <v>612</v>
      </c>
      <c r="O57" s="57">
        <f>O56+O55+O54+O30+O23+O7</f>
        <v>864</v>
      </c>
      <c r="P57" s="64">
        <f>P56+P55+P54+P30+P23+P7</f>
        <v>612</v>
      </c>
      <c r="Q57" s="64">
        <f>Q56+Q55+Q54+Q30+Q23+Q7</f>
        <v>864</v>
      </c>
      <c r="S57" s="13" t="s">
        <v>87</v>
      </c>
      <c r="T57" s="1" t="s">
        <v>87</v>
      </c>
    </row>
    <row r="58" spans="1:20" x14ac:dyDescent="0.35">
      <c r="N58" s="62"/>
      <c r="O58" s="62"/>
      <c r="P58" s="68"/>
      <c r="Q58" s="68"/>
      <c r="S58" s="1" t="s">
        <v>87</v>
      </c>
      <c r="T58" s="1" t="s">
        <v>87</v>
      </c>
    </row>
    <row r="59" spans="1:20" x14ac:dyDescent="0.35">
      <c r="B59" s="38"/>
      <c r="N59" s="62"/>
      <c r="O59" s="62"/>
      <c r="P59" s="68"/>
      <c r="Q59" s="68"/>
      <c r="S59" s="1" t="s">
        <v>87</v>
      </c>
      <c r="T59" s="9" t="s">
        <v>87</v>
      </c>
    </row>
    <row r="60" spans="1:20" ht="14.5" customHeight="1" x14ac:dyDescent="0.35">
      <c r="A60" s="90" t="s">
        <v>105</v>
      </c>
      <c r="B60" s="91"/>
      <c r="C60" s="81"/>
      <c r="D60" s="81"/>
      <c r="E60" s="81"/>
      <c r="F60" s="81"/>
      <c r="G60" s="81"/>
      <c r="H60" s="81"/>
      <c r="I60" s="82"/>
      <c r="J60" s="89" t="s">
        <v>41</v>
      </c>
      <c r="K60" s="89"/>
      <c r="L60" s="89"/>
      <c r="M60" s="89"/>
      <c r="N60" s="58">
        <f>N57</f>
        <v>612</v>
      </c>
      <c r="O60" s="58">
        <f t="shared" ref="O60:P60" si="12">O57</f>
        <v>864</v>
      </c>
      <c r="P60" s="65">
        <f t="shared" si="12"/>
        <v>612</v>
      </c>
      <c r="Q60" s="65">
        <v>500</v>
      </c>
      <c r="R60" s="4"/>
      <c r="S60" s="4" t="s">
        <v>87</v>
      </c>
      <c r="T60" s="9" t="s">
        <v>87</v>
      </c>
    </row>
    <row r="61" spans="1:20" x14ac:dyDescent="0.35">
      <c r="A61" s="92"/>
      <c r="B61" s="93"/>
      <c r="C61" s="83"/>
      <c r="D61" s="83"/>
      <c r="E61" s="83"/>
      <c r="F61" s="83"/>
      <c r="G61" s="83"/>
      <c r="H61" s="83"/>
      <c r="I61" s="84"/>
      <c r="J61" s="89" t="s">
        <v>42</v>
      </c>
      <c r="K61" s="89"/>
      <c r="L61" s="89"/>
      <c r="M61" s="89"/>
      <c r="N61" s="58"/>
      <c r="O61" s="58">
        <v>108</v>
      </c>
      <c r="P61" s="65">
        <v>54</v>
      </c>
      <c r="Q61" s="65" t="s">
        <v>92</v>
      </c>
      <c r="R61" s="4"/>
      <c r="S61" s="4"/>
      <c r="T61" s="9" t="s">
        <v>87</v>
      </c>
    </row>
    <row r="62" spans="1:20" x14ac:dyDescent="0.35">
      <c r="A62" s="92"/>
      <c r="B62" s="93"/>
      <c r="C62" s="83"/>
      <c r="D62" s="83"/>
      <c r="E62" s="83"/>
      <c r="F62" s="83"/>
      <c r="G62" s="83"/>
      <c r="H62" s="83"/>
      <c r="I62" s="84"/>
      <c r="J62" s="89" t="s">
        <v>45</v>
      </c>
      <c r="K62" s="89"/>
      <c r="L62" s="89"/>
      <c r="M62" s="89"/>
      <c r="N62" s="58"/>
      <c r="O62" s="58"/>
      <c r="P62" s="65"/>
      <c r="Q62" s="65">
        <v>432</v>
      </c>
      <c r="R62" s="4"/>
      <c r="S62" s="4"/>
      <c r="T62" s="9" t="s">
        <v>87</v>
      </c>
    </row>
    <row r="63" spans="1:20" x14ac:dyDescent="0.35">
      <c r="A63" s="92"/>
      <c r="B63" s="93"/>
      <c r="C63" s="83"/>
      <c r="D63" s="83"/>
      <c r="E63" s="83"/>
      <c r="F63" s="83"/>
      <c r="G63" s="83"/>
      <c r="H63" s="83"/>
      <c r="I63" s="84"/>
      <c r="J63" s="89" t="s">
        <v>43</v>
      </c>
      <c r="K63" s="89"/>
      <c r="L63" s="89"/>
      <c r="M63" s="89"/>
      <c r="N63" s="58">
        <v>0</v>
      </c>
      <c r="O63" s="58">
        <v>2</v>
      </c>
      <c r="P63" s="65">
        <v>1</v>
      </c>
      <c r="Q63" s="65">
        <v>3</v>
      </c>
      <c r="R63" s="4"/>
    </row>
    <row r="64" spans="1:20" x14ac:dyDescent="0.35">
      <c r="A64" s="92"/>
      <c r="B64" s="93"/>
      <c r="C64" s="83"/>
      <c r="D64" s="83"/>
      <c r="E64" s="83"/>
      <c r="F64" s="83"/>
      <c r="G64" s="83"/>
      <c r="H64" s="83"/>
      <c r="I64" s="84"/>
      <c r="J64" s="89" t="s">
        <v>46</v>
      </c>
      <c r="K64" s="89"/>
      <c r="L64" s="89"/>
      <c r="M64" s="89"/>
      <c r="N64" s="58">
        <v>4</v>
      </c>
      <c r="O64" s="58">
        <v>4</v>
      </c>
      <c r="P64" s="65">
        <v>8</v>
      </c>
      <c r="Q64" s="65">
        <v>2</v>
      </c>
      <c r="R64" s="4" t="s">
        <v>93</v>
      </c>
    </row>
    <row r="65" spans="1:20" x14ac:dyDescent="0.35">
      <c r="A65" s="92"/>
      <c r="B65" s="93"/>
      <c r="C65" s="85"/>
      <c r="D65" s="85"/>
      <c r="E65" s="85"/>
      <c r="F65" s="85"/>
      <c r="G65" s="85"/>
      <c r="H65" s="85"/>
      <c r="I65" s="86"/>
      <c r="J65" s="89" t="s">
        <v>44</v>
      </c>
      <c r="K65" s="89"/>
      <c r="L65" s="89"/>
      <c r="M65" s="89"/>
      <c r="N65" s="58"/>
      <c r="O65" s="58"/>
      <c r="P65" s="65"/>
      <c r="Q65" s="65"/>
      <c r="R65" s="4"/>
    </row>
    <row r="66" spans="1:20" x14ac:dyDescent="0.35">
      <c r="A66" s="94"/>
      <c r="B66" s="9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63">
        <f>SUM(N57:N59)</f>
        <v>612</v>
      </c>
      <c r="O66" s="63">
        <f t="shared" ref="O66:Q66" si="13">SUM(O57:O59)</f>
        <v>864</v>
      </c>
      <c r="P66" s="69">
        <f t="shared" si="13"/>
        <v>612</v>
      </c>
      <c r="Q66" s="69">
        <f t="shared" si="13"/>
        <v>864</v>
      </c>
    </row>
    <row r="67" spans="1:20" x14ac:dyDescent="0.35">
      <c r="N67" s="62"/>
      <c r="O67" s="62"/>
      <c r="P67" s="68"/>
      <c r="Q67" s="68"/>
      <c r="T67" s="1" t="s">
        <v>87</v>
      </c>
    </row>
    <row r="68" spans="1:20" x14ac:dyDescent="0.35">
      <c r="N68" s="62">
        <f>N66-612</f>
        <v>0</v>
      </c>
      <c r="O68" s="62">
        <f>O66-864</f>
        <v>0</v>
      </c>
      <c r="P68" s="68">
        <f>P66-612</f>
        <v>0</v>
      </c>
      <c r="Q68" s="68">
        <f>Q66-864</f>
        <v>0</v>
      </c>
    </row>
    <row r="69" spans="1:20" x14ac:dyDescent="0.35">
      <c r="S69" s="9"/>
    </row>
    <row r="70" spans="1:20" x14ac:dyDescent="0.35">
      <c r="J70" s="1">
        <v>2952</v>
      </c>
      <c r="R70" s="1" t="s">
        <v>87</v>
      </c>
    </row>
    <row r="71" spans="1:20" x14ac:dyDescent="0.35">
      <c r="R71" s="1" t="s">
        <v>87</v>
      </c>
    </row>
    <row r="72" spans="1:20" x14ac:dyDescent="0.35">
      <c r="R72" s="1" t="s">
        <v>87</v>
      </c>
    </row>
    <row r="73" spans="1:20" x14ac:dyDescent="0.35">
      <c r="R73" s="9" t="s">
        <v>87</v>
      </c>
    </row>
    <row r="74" spans="1:20" x14ac:dyDescent="0.35">
      <c r="R74" s="9" t="s">
        <v>87</v>
      </c>
      <c r="T74" s="1" t="s">
        <v>87</v>
      </c>
    </row>
    <row r="75" spans="1:20" x14ac:dyDescent="0.35">
      <c r="R75" s="9" t="s">
        <v>87</v>
      </c>
      <c r="T75" s="1" t="s">
        <v>87</v>
      </c>
    </row>
    <row r="76" spans="1:20" x14ac:dyDescent="0.35">
      <c r="R76" s="9" t="s">
        <v>87</v>
      </c>
      <c r="T76" s="1" t="s">
        <v>87</v>
      </c>
    </row>
    <row r="77" spans="1:20" x14ac:dyDescent="0.35">
      <c r="N77" s="1">
        <v>555</v>
      </c>
      <c r="R77" s="9" t="s">
        <v>87</v>
      </c>
      <c r="T77" s="9" t="s">
        <v>87</v>
      </c>
    </row>
    <row r="78" spans="1:20" x14ac:dyDescent="0.35">
      <c r="T78" s="9" t="s">
        <v>87</v>
      </c>
    </row>
    <row r="79" spans="1:20" x14ac:dyDescent="0.35">
      <c r="T79" s="9" t="s">
        <v>87</v>
      </c>
    </row>
  </sheetData>
  <mergeCells count="28">
    <mergeCell ref="N1:Q1"/>
    <mergeCell ref="L3:L4"/>
    <mergeCell ref="J2:M2"/>
    <mergeCell ref="A1:A5"/>
    <mergeCell ref="B1:B5"/>
    <mergeCell ref="C1:E4"/>
    <mergeCell ref="M3:M4"/>
    <mergeCell ref="H2:H4"/>
    <mergeCell ref="G1:G4"/>
    <mergeCell ref="F1:F4"/>
    <mergeCell ref="H1:M1"/>
    <mergeCell ref="I2:I4"/>
    <mergeCell ref="N2:O2"/>
    <mergeCell ref="P2:Q2"/>
    <mergeCell ref="J3:J4"/>
    <mergeCell ref="N3:N4"/>
    <mergeCell ref="J64:M64"/>
    <mergeCell ref="A60:B66"/>
    <mergeCell ref="O3:O4"/>
    <mergeCell ref="P3:P4"/>
    <mergeCell ref="Q3:Q4"/>
    <mergeCell ref="K3:K4"/>
    <mergeCell ref="J65:M65"/>
    <mergeCell ref="J62:M62"/>
    <mergeCell ref="J61:M61"/>
    <mergeCell ref="A57:B57"/>
    <mergeCell ref="J60:M60"/>
    <mergeCell ref="J63:M63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2023-08-28T10:01:05Z</cp:lastPrinted>
  <dcterms:created xsi:type="dcterms:W3CDTF">2021-01-12T09:34:56Z</dcterms:created>
  <dcterms:modified xsi:type="dcterms:W3CDTF">2023-08-30T12:36:08Z</dcterms:modified>
</cp:coreProperties>
</file>